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9440" windowHeight="7905" activeTab="0"/>
  </bookViews>
  <sheets>
    <sheet name="BIEU 01THUANNAM" sheetId="1" r:id="rId1"/>
    <sheet name="BIEU 02 THUANNAM" sheetId="2" r:id="rId2"/>
    <sheet name="BIEU 03 THUANNAM" sheetId="3" r:id="rId3"/>
    <sheet name="BIEU 04 THUANNAM" sheetId="4" r:id="rId4"/>
    <sheet name="BIEU 05 THUANNAM" sheetId="5" r:id="rId5"/>
    <sheet name="BIEU 06THUANNAM" sheetId="6" r:id="rId6"/>
    <sheet name="B7 THUAN NAM" sheetId="7" r:id="rId7"/>
    <sheet name="BIEU 08 THUANNAM" sheetId="8" r:id="rId8"/>
    <sheet name="nuong rây xen trong rưng" sheetId="9" state="hidden" r:id="rId9"/>
    <sheet name="Sheet2" sheetId="10" state="hidden" r:id="rId10"/>
    <sheet name="TGIANG" sheetId="11" state="hidden" r:id="rId11"/>
  </sheets>
  <definedNames/>
  <calcPr fullCalcOnLoad="1"/>
  <pivotCaches>
    <pivotCache cacheId="1" r:id="rId12"/>
  </pivotCaches>
</workbook>
</file>

<file path=xl/sharedStrings.xml><?xml version="1.0" encoding="utf-8"?>
<sst xmlns="http://schemas.openxmlformats.org/spreadsheetml/2006/main" count="367" uniqueCount="178">
  <si>
    <t>Hạng mục</t>
  </si>
  <si>
    <t>Kế hoạch</t>
  </si>
  <si>
    <t>Thực hiện</t>
  </si>
  <si>
    <t>Khoán bảo vệ rừng</t>
  </si>
  <si>
    <t>Chương trình mục tiêu phát triển lâm nghiệp bền vững</t>
  </si>
  <si>
    <t>Trồng rừng mới</t>
  </si>
  <si>
    <t>Chăm sóc rừng</t>
  </si>
  <si>
    <t>Khoanh nuôi xúc tiến tái sinh</t>
  </si>
  <si>
    <t>Có tác động</t>
  </si>
  <si>
    <t>Không tác động</t>
  </si>
  <si>
    <t>TT</t>
  </si>
  <si>
    <t>lượt ha</t>
  </si>
  <si>
    <t>ha</t>
  </si>
  <si>
    <t>-</t>
  </si>
  <si>
    <t>Trồng cây phân tán</t>
  </si>
  <si>
    <t>ĐVT</t>
  </si>
  <si>
    <t>cây</t>
  </si>
  <si>
    <t>Dự án JICA</t>
  </si>
  <si>
    <t>2.1</t>
  </si>
  <si>
    <t>Trồng và chăm sóc năm 1 rừng PH</t>
  </si>
  <si>
    <t>Trồng mới rừng sản xuất</t>
  </si>
  <si>
    <t>2.2</t>
  </si>
  <si>
    <t>2.3</t>
  </si>
  <si>
    <t>Trồng rừng thay thế</t>
  </si>
  <si>
    <t>Phụ biểu 05: Kết quả thực hiện phát triển rừng giai đoạn 2016-2021</t>
  </si>
  <si>
    <t>Phân theo năm thực hiện</t>
  </si>
  <si>
    <t>ĐVT: Triệu đồng</t>
  </si>
  <si>
    <t>Phụ biểu 06: Phân bổ vốn thực hiện phát triển rừng giai đoạn 2016-2021</t>
  </si>
  <si>
    <t>Tổng cộng</t>
  </si>
  <si>
    <t>Mùa khô</t>
  </si>
  <si>
    <t>Diện tích cháy (ha)</t>
  </si>
  <si>
    <t>Số người tham gia chữa cháy</t>
  </si>
  <si>
    <t>Mức độ thiệt hại</t>
  </si>
  <si>
    <t>Tổng</t>
  </si>
  <si>
    <t>Phụ biểu 03: Kết quả các vụ vi phạm QLBVR từ 2016-2021</t>
  </si>
  <si>
    <t>STT</t>
  </si>
  <si>
    <t>Nội dung</t>
  </si>
  <si>
    <t>Phá rừng trái phép</t>
  </si>
  <si>
    <t>VPQĐ về khai thác gỗ và lâm sản khác</t>
  </si>
  <si>
    <t>VPQĐ về sử dụng đất lâm nghiệp</t>
  </si>
  <si>
    <t>VPQĐ về QLĐV hoang dã</t>
  </si>
  <si>
    <t>VPQĐ về chế biến gỗ và lâm sản khác</t>
  </si>
  <si>
    <t>Vi phạm khác</t>
  </si>
  <si>
    <t>Phụ biểu 04: Kết quả xử lý vi phạm từ năm 2016-2021</t>
  </si>
  <si>
    <t>1. Tổng số vụ đã xử lý (vụ)</t>
  </si>
  <si>
    <t>2. Tịch thu:</t>
  </si>
  <si>
    <t>- Ô tô, máy kéo (chiếc)</t>
  </si>
  <si>
    <t>- Xe trâu bò kéo (chiếc)</t>
  </si>
  <si>
    <t>- Xe máy (chiếc)</t>
  </si>
  <si>
    <t>- Phương tiện khác (chiếc)</t>
  </si>
  <si>
    <t>- Gỗ tròn (m3)</t>
  </si>
  <si>
    <t>- Gỗ xẻ (m3)</t>
  </si>
  <si>
    <t>- Giá trị LS ngoài gỗ (1.000 đồng)</t>
  </si>
  <si>
    <t>3. Thu nộp ngân sách (1.000 đồng)</t>
  </si>
  <si>
    <t>Mua bán, vận chuyển lâm sản trái phép</t>
  </si>
  <si>
    <t>Phụ biểu 01: Công tác tuyên truyền giai đoạn 2016 - 2021</t>
  </si>
  <si>
    <t>Tuyên truyền bằng xe loa lưu động</t>
  </si>
  <si>
    <t>Diễn tập PCCCR cấp tỉnh</t>
  </si>
  <si>
    <t>Diễn tập PCCCR cấp huyện</t>
  </si>
  <si>
    <t>Vận động hộ ký cam kết</t>
  </si>
  <si>
    <t>Họp dân tuyên truyền</t>
  </si>
  <si>
    <t>Lượt người họp tuyên truyền</t>
  </si>
  <si>
    <t>Hội thi tuyên truyền cấp tỉnh</t>
  </si>
  <si>
    <t>Hội thi tuyên truyền cấp huyện</t>
  </si>
  <si>
    <t>Hội thi tuyên truyền cấp xã</t>
  </si>
  <si>
    <t>Đợt</t>
  </si>
  <si>
    <t>Hộ</t>
  </si>
  <si>
    <t>Lượt người</t>
  </si>
  <si>
    <t>HT</t>
  </si>
  <si>
    <t>Năm</t>
  </si>
  <si>
    <t>Phân loại rừng</t>
  </si>
  <si>
    <t>Diện tích thay đổi (ha) (tăng (+), giảm (-))</t>
  </si>
  <si>
    <t>Diện tích cuối kỳ (ha)</t>
  </si>
  <si>
    <t>Quy hoạch 3 loại rừng (ha)</t>
  </si>
  <si>
    <t>Cộng</t>
  </si>
  <si>
    <t>Đặc dụng</t>
  </si>
  <si>
    <t>Phòng hộ</t>
  </si>
  <si>
    <t>Sản xuất</t>
  </si>
  <si>
    <t>Diện tích đầu kỳ (ha)</t>
  </si>
  <si>
    <t>Tổng diện tích tự nhiên</t>
  </si>
  <si>
    <t>Tổng rừng và đất lâm nghiệp</t>
  </si>
  <si>
    <t>A. Đất có rừng</t>
  </si>
  <si>
    <t>I. Rừng tự nhiên</t>
  </si>
  <si>
    <t>II. Rừng trồng</t>
  </si>
  <si>
    <t>1. Rừng trồng có trữ lượng</t>
  </si>
  <si>
    <t>2. Rừng trồng chưa có trữ lượng</t>
  </si>
  <si>
    <t>B. Đất chưa có rừng</t>
  </si>
  <si>
    <t>Ngoài quy hoạch (ha)</t>
  </si>
  <si>
    <t>Độ che phủ (%)</t>
  </si>
  <si>
    <t>Quyết định công bố hiện trạng rừng của Bộ NN&amp;PTNT</t>
  </si>
  <si>
    <t>Stt</t>
  </si>
  <si>
    <t>Tên dự án</t>
  </si>
  <si>
    <t>Rừng tự nhiên</t>
  </si>
  <si>
    <t>Rừng trồng</t>
  </si>
  <si>
    <t>Rừng phòng hộ</t>
  </si>
  <si>
    <t>Rừng sản xuất</t>
  </si>
  <si>
    <t>Văn bản cấp thẩm quyền chuyển mục đích sử dụng rừng sang mục đích khác</t>
  </si>
  <si>
    <t>Diện tích CMĐSDR (ha)</t>
  </si>
  <si>
    <t>Dự án đường bộ cao tốc Bắc Nam đoạn Cam Lâm Vĩnh Hảo, đoạn qua huyện Thuận Nam</t>
  </si>
  <si>
    <t>Đường vận hành phía Bắc hầm Núi Vung</t>
  </si>
  <si>
    <t>Đường dây 500kv, 220 kv Trung Nam</t>
  </si>
  <si>
    <t>Nhà máy ĐMT kết hợp TBA 500kv và đường dây 500kv, 220kv Trung Nam Thuận Nam</t>
  </si>
  <si>
    <t>QĐ số 214/QĐ-UBND ngày 23/7/2020</t>
  </si>
  <si>
    <t>QĐ số 137/QĐ-UBND ngày 04/5/2020</t>
  </si>
  <si>
    <t>QĐ số 215/QĐ-UBND ngày 12/5/2021</t>
  </si>
  <si>
    <t>QĐ số 285/QĐ-UBND ngày 01/10/2020</t>
  </si>
  <si>
    <t xml:space="preserve">Tổng diện tích </t>
  </si>
  <si>
    <t>Quy hoạch đưa ra ngoài 3LR</t>
  </si>
  <si>
    <t>Đất chưa có rừng</t>
  </si>
  <si>
    <t>I</t>
  </si>
  <si>
    <t>Công trình, dự án phát triển KT-XH</t>
  </si>
  <si>
    <t>Dự án Khu Nông nghiệp
 công nghệ mới Nhị Hà</t>
  </si>
  <si>
    <t>QĐ 138/QĐ-UBND ngày 21/5/2014 UBND tỉnh; QĐ 368/QĐ-UBND ngày 22/10/2018; QĐ 266/QĐ-UBND ngày 08/7/2019;QĐ 199/QĐ-UBND ngày 26/6/2020</t>
  </si>
  <si>
    <t>Đường Dây 220 kv Hacom Solar</t>
  </si>
  <si>
    <t>QĐ số 64/QĐ-UBND ngày 23/3/2020; Quyết định thu hồi đất số 65/QĐ-UBND ngày 23/3/2020</t>
  </si>
  <si>
    <t>II</t>
  </si>
  <si>
    <t>Bàn giao đất SXNN về cho địa phương quản lý</t>
  </si>
  <si>
    <t>QĐ số 276/QĐ-UBND ngày16/7/2019</t>
  </si>
  <si>
    <t>BB bàn giao thực địa diện tích QHĐR 03 loại rừng để sxnn ngày 24/6/2021; 24/3/2021; 25/3/2021</t>
  </si>
  <si>
    <t>Thu hồi đất sau thanh tra, giao địa phương quản lý</t>
  </si>
  <si>
    <t>QĐ 386/QĐ-UBND 21/11/2017</t>
  </si>
  <si>
    <t>Phụ biểu 08: Công trình, Dự án đã được cấp thẩm quyền chuyển mục đích sử dụng rừng sang mục đích khác giai đoạn 2016 - 2021</t>
  </si>
  <si>
    <t>Phụ biểu 07: Tổng hợp diễn biến rừng và đất lâm nghiệp từ năm 2016 - 2021 trên địa bàn tỉnh Ninh Thuận</t>
  </si>
  <si>
    <t>56,333,15</t>
  </si>
  <si>
    <t>Rừng trồng có trữ lượng</t>
  </si>
  <si>
    <t>Phụ biểu 07: Tổng hợp diễn biến rừng và đất lâm nghiệp từ năm 2016 - 2021 trên địa bàn huyện Thuận Nam</t>
  </si>
  <si>
    <t>29.461,20</t>
  </si>
  <si>
    <t>2. Trồng lại trên đất đã từng có rừng</t>
  </si>
  <si>
    <t>Dự án năng lượng</t>
  </si>
  <si>
    <t>Điện mặt trời hồ Núi Một</t>
  </si>
  <si>
    <t>Quyết định số 899-921/QĐ-UBND ngày 19/8/2020của UBND huyện Thuận Nam</t>
  </si>
  <si>
    <t>Dự án tuyến đường dây 220 kV đấu nối nhà máy điện mặt trời Hacom Solar</t>
  </si>
  <si>
    <t xml:space="preserve"> Quyết định số 64/QĐ-UBND ngày 23/3/2020 của UBND tỉnh Ninh Thuận </t>
  </si>
  <si>
    <t>Đường dây 500 kV, 220 kV đấu nối vào hệ thống điện quốc gia (Dự án nhà máy điện mặt trời quy mô công suất 450 mW tại xã Phước Minh, huyện Thuận Nam, tỉnh Ninh Thuận kết hợp với đầu tư Trạm biến áp 500 kV Thuận Nam và các đường dây 500 kV, 200 kV đấu nối vào hệ thống điện quốc gia) đợt 1</t>
  </si>
  <si>
    <t xml:space="preserve">Quyết định số 120/QĐ-UBND ngày 24/4/2020 của UBND tỉnh Ninh Thuận </t>
  </si>
  <si>
    <t>Đường dây 500 kV, 220 kV đấu nối vào hệ thống điện quốc gia (Dự án nhà máy điện mặt trời quy mô công suất 450 mW tại xã Phước Minh, huyện Thuận Nam, tỉnh Ninh Thuận kết hợp với đầu tư Trạm biến áp 500 kV Thuận Nam và các đường dây 500 kV, 200 kV đấu nối vào hệ thống điện quốc gia) đợt 2</t>
  </si>
  <si>
    <t xml:space="preserve">Quyết định số 285/QĐ-UBND ngày 01/10/2020 của UBND tỉnh Ninh Thuận </t>
  </si>
  <si>
    <t>Điện mặt trời Thuận Nam 12</t>
  </si>
  <si>
    <t xml:space="preserve">Quyết định số 158/QĐ-UBND ngày 05/4/2021 của UBND tỉnh Ninh Thuận </t>
  </si>
  <si>
    <t>III</t>
  </si>
  <si>
    <t>IV</t>
  </si>
  <si>
    <t>Dự án công nghiệp</t>
  </si>
  <si>
    <t>Quy hoạch phân khu xây dựng cảng tổng hợp Cà Ná</t>
  </si>
  <si>
    <t xml:space="preserve">Quyết định số 29/QĐ-UBND ngày 14/5/2020 của UBND tỉnh Ninh Thuận </t>
  </si>
  <si>
    <t>V</t>
  </si>
  <si>
    <t>Dự án khoáng sản</t>
  </si>
  <si>
    <t>Khoáng sản đá ốp lát - Khu vực núi Mavieck  (Công ty cổ phần đầu tư Văn Phú – Mineral)</t>
  </si>
  <si>
    <t xml:space="preserve">Quyết định số 520/QĐ-UBND ngày 10/3/2011của UBND tỉnh Ninh Thuận </t>
  </si>
  <si>
    <t>Mỏ đá XD bắc núi Chà Bang (Cty CP Hoàng Linh)</t>
  </si>
  <si>
    <t xml:space="preserve">Quyết định số 193/QĐ-UBND ngày 29/4/2021 của UBND tỉnh Ninh Thuận </t>
  </si>
  <si>
    <t>huyện Thuận Nam</t>
  </si>
  <si>
    <t>Bàn giao đất nông nghiệp về cho chính quyền địa phương xã Nhị Hà, Phước Hà, Phước Nam, Phước Dinh đợt 2</t>
  </si>
  <si>
    <t>Bàn giao đất nông nghiệp về cho chính quyền địa phương xã Nhị Hà, Phước Hà, Phước Nam, Phước Dinh, Phước Minh đợt 1</t>
  </si>
  <si>
    <t>Tổng I+II-III+IV+V</t>
  </si>
  <si>
    <t>Đvt</t>
  </si>
  <si>
    <t xml:space="preserve"> - </t>
  </si>
  <si>
    <t>Dự án SPRCC</t>
  </si>
  <si>
    <t>Chương trình HPX</t>
  </si>
  <si>
    <t>2.4</t>
  </si>
  <si>
    <t>Nâng cấp rừng trồng</t>
  </si>
  <si>
    <t>Huyện Thuận Nam</t>
  </si>
  <si>
    <t>Không đáng kể</t>
  </si>
  <si>
    <t>Tổng: 1+2+3+4</t>
  </si>
  <si>
    <t>(blank)</t>
  </si>
  <si>
    <t>Grand Total</t>
  </si>
  <si>
    <t>Total</t>
  </si>
  <si>
    <t>Sum of Tổng cộng</t>
  </si>
  <si>
    <t>ĐVT: ha</t>
  </si>
  <si>
    <t>Quyết định số 1558/QĐ-BNN-TCLN ngày 13/4/2021 của
 Bộ Nông nghiệp và PTNT Công bố hiện trạng rừng toàn Quốc năm 2020</t>
  </si>
  <si>
    <t>Quyết định số 1423/QĐ-BNN-TCLN ngày 15/4/2020 của
 Bộ Nông nghiệp và PTNT Công bố hiện trạng rừng toàn Quốc năm 2019</t>
  </si>
  <si>
    <t>Quyết định số 991/QĐ-BNN-TCLN ngày 19/3/2019 của
 Bộ Nông nghiệp và PTNT Công bố hiện trạng rừng toàn Quốc năm 2018</t>
  </si>
  <si>
    <t>Quyết định số 1187/QĐ-BNN-TCLN ngày 03/4/2018 của
 Bộ Nông nghiệp và PTNT Công bố hiện trạng rừng toàn Quốc năm 2017</t>
  </si>
  <si>
    <t>Quyết định số 1819/QĐ-BNN-TCLN ngày 16/5/2017 của
 Bộ Nông nghiệp và PTNT Công bố hiện trạng rừng toàn Quốc năm 2016</t>
  </si>
  <si>
    <t>Phụ biểu 02: Số  điểm cháy rừng từ 2016 - 2021</t>
  </si>
  <si>
    <t>Số điểm cháy được cứu chữa</t>
  </si>
  <si>
    <t>Số điểm cháy</t>
  </si>
  <si>
    <t>Lấn , chiếm đất lâm nghiệp</t>
  </si>
  <si>
    <t>Hành vi vi phạm khác</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</si>
</sst>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00"/>
    <numFmt numFmtId="188" formatCode="0.000"/>
    <numFmt numFmtId="189" formatCode="0.0"/>
    <numFmt numFmtId="190" formatCode="_(* #,##0.0_);_(* \(#,##0.0\);_(* &quot;-&quot;??_);_(@_)"/>
    <numFmt numFmtId="191" formatCode="_(* #,##0.0_);_(* \(#,##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0"/>
    <numFmt numFmtId="198" formatCode="0.000000"/>
    <numFmt numFmtId="199" formatCode="_(* #,##0_);_(* \(#,##0\);_(* &quot;-&quot;??_);_(@_)"/>
    <numFmt numFmtId="200" formatCode="#,##0.0000"/>
  </numFmts>
  <fonts count="80">
    <font>
      <sz val="11"/>
      <color theme="1"/>
      <name val="Calibri"/>
      <family val="2"/>
    </font>
    <font>
      <sz val="11"/>
      <color indexed="8"/>
      <name val="Calibri"/>
      <family val="2"/>
    </font>
    <font>
      <sz val="9"/>
      <name val="Times New Roman"/>
      <family val="1"/>
    </font>
    <font>
      <b/>
      <sz val="9"/>
      <name val="Times New Roman"/>
      <family val="1"/>
    </font>
    <font>
      <sz val="9"/>
      <color indexed="8"/>
      <name val="Times New Roman"/>
      <family val="1"/>
    </font>
    <font>
      <b/>
      <sz val="11"/>
      <name val="Times New Roman"/>
      <family val="1"/>
    </font>
    <font>
      <sz val="11"/>
      <name val="Times New Roman"/>
      <family val="1"/>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9"/>
      <color indexed="8"/>
      <name val="Times New Roman"/>
      <family val="1"/>
    </font>
    <font>
      <b/>
      <sz val="11"/>
      <color indexed="8"/>
      <name val="Times New Roman"/>
      <family val="1"/>
    </font>
    <font>
      <sz val="14"/>
      <color indexed="8"/>
      <name val="Times New Roman"/>
      <family val="1"/>
    </font>
    <font>
      <b/>
      <sz val="10"/>
      <color indexed="8"/>
      <name val="Times New Roman"/>
      <family val="1"/>
    </font>
    <font>
      <sz val="10"/>
      <color indexed="8"/>
      <name val="Times New Roman"/>
      <family val="1"/>
    </font>
    <font>
      <i/>
      <sz val="11"/>
      <color indexed="8"/>
      <name val="Times New Roman"/>
      <family val="1"/>
    </font>
    <font>
      <sz val="9"/>
      <color indexed="10"/>
      <name val="Times New Roman"/>
      <family val="1"/>
    </font>
    <font>
      <sz val="13"/>
      <color indexed="8"/>
      <name val="Times New Roman"/>
      <family val="1"/>
    </font>
    <font>
      <sz val="11"/>
      <color indexed="10"/>
      <name val="Times New Roman"/>
      <family val="1"/>
    </font>
    <font>
      <b/>
      <sz val="13"/>
      <color indexed="8"/>
      <name val="Times New Roman"/>
      <family val="1"/>
    </font>
    <font>
      <b/>
      <sz val="13"/>
      <color indexed="10"/>
      <name val="Times New Roman"/>
      <family val="1"/>
    </font>
    <font>
      <b/>
      <sz val="10"/>
      <color indexed="10"/>
      <name val="Times New Roman"/>
      <family val="1"/>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9"/>
      <color theme="1"/>
      <name val="Times New Roman"/>
      <family val="1"/>
    </font>
    <font>
      <sz val="9"/>
      <color theme="1"/>
      <name val="Times New Roman"/>
      <family val="1"/>
    </font>
    <font>
      <b/>
      <sz val="11"/>
      <color theme="1"/>
      <name val="Times New Roman"/>
      <family val="1"/>
    </font>
    <font>
      <sz val="14"/>
      <color theme="1"/>
      <name val="Times New Roman"/>
      <family val="1"/>
    </font>
    <font>
      <b/>
      <sz val="10"/>
      <color theme="1"/>
      <name val="Times New Roman"/>
      <family val="1"/>
    </font>
    <font>
      <sz val="10"/>
      <color theme="1"/>
      <name val="Times New Roman"/>
      <family val="1"/>
    </font>
    <font>
      <i/>
      <sz val="11"/>
      <color theme="1"/>
      <name val="Times New Roman"/>
      <family val="1"/>
    </font>
    <font>
      <sz val="10"/>
      <color rgb="FF000000"/>
      <name val="Times New Roman"/>
      <family val="1"/>
    </font>
    <font>
      <sz val="11"/>
      <color rgb="FF000000"/>
      <name val="Times New Roman"/>
      <family val="1"/>
    </font>
    <font>
      <sz val="9"/>
      <color rgb="FFFF0000"/>
      <name val="Times New Roman"/>
      <family val="1"/>
    </font>
    <font>
      <sz val="9"/>
      <color rgb="FF000000"/>
      <name val="Times New Roman"/>
      <family val="1"/>
    </font>
    <font>
      <sz val="13"/>
      <color theme="1"/>
      <name val="Times New Roman"/>
      <family val="1"/>
    </font>
    <font>
      <sz val="11"/>
      <color theme="1"/>
      <name val="Cambria"/>
      <family val="1"/>
    </font>
    <font>
      <sz val="11"/>
      <color rgb="FFFF0000"/>
      <name val="Cambria"/>
      <family val="1"/>
    </font>
    <font>
      <b/>
      <sz val="13"/>
      <color theme="1"/>
      <name val="Times New Roman"/>
      <family val="1"/>
    </font>
    <font>
      <b/>
      <sz val="13"/>
      <color rgb="FFFF0000"/>
      <name val="Times New Roman"/>
      <family val="1"/>
    </font>
    <font>
      <b/>
      <sz val="11"/>
      <color rgb="FF000000"/>
      <name val="Times New Roman"/>
      <family val="1"/>
    </font>
    <font>
      <b/>
      <sz val="10"/>
      <color rgb="FFFF0000"/>
      <name val="Times New Roman"/>
      <family val="1"/>
    </font>
    <font>
      <b/>
      <sz val="11"/>
      <color rgb="FFFF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0">
    <xf numFmtId="0" fontId="0" fillId="0" borderId="0" xfId="0" applyFont="1" applyAlignment="1">
      <alignment/>
    </xf>
    <xf numFmtId="0" fontId="59" fillId="0" borderId="0" xfId="0" applyFont="1" applyAlignment="1">
      <alignment/>
    </xf>
    <xf numFmtId="0" fontId="60" fillId="0" borderId="10" xfId="0" applyFont="1" applyBorder="1" applyAlignment="1">
      <alignment horizontal="left" vertical="center" wrapText="1"/>
    </xf>
    <xf numFmtId="0" fontId="61" fillId="0" borderId="10" xfId="0" applyFont="1" applyBorder="1" applyAlignment="1">
      <alignment horizontal="center" vertical="center"/>
    </xf>
    <xf numFmtId="0" fontId="61" fillId="0" borderId="10" xfId="0" applyFont="1" applyBorder="1" applyAlignment="1">
      <alignment horizontal="left" vertical="center" wrapText="1"/>
    </xf>
    <xf numFmtId="4" fontId="2" fillId="0" borderId="10" xfId="0" applyNumberFormat="1" applyFont="1" applyBorder="1" applyAlignment="1">
      <alignment/>
    </xf>
    <xf numFmtId="0" fontId="61" fillId="0" borderId="10" xfId="0" applyFont="1" applyBorder="1" applyAlignment="1">
      <alignment horizontal="center" vertical="center" wrapText="1"/>
    </xf>
    <xf numFmtId="0" fontId="60" fillId="0" borderId="10" xfId="0" applyFont="1" applyBorder="1" applyAlignment="1">
      <alignment horizontal="center"/>
    </xf>
    <xf numFmtId="0" fontId="60" fillId="0" borderId="11" xfId="0" applyFont="1" applyBorder="1" applyAlignment="1">
      <alignment horizontal="center" vertical="center"/>
    </xf>
    <xf numFmtId="0" fontId="60" fillId="0" borderId="10" xfId="0" applyFont="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0" fontId="61" fillId="0" borderId="0" xfId="0" applyFont="1" applyAlignment="1">
      <alignment/>
    </xf>
    <xf numFmtId="0" fontId="62" fillId="0" borderId="0" xfId="0" applyFont="1"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xf>
    <xf numFmtId="0" fontId="61" fillId="0" borderId="10" xfId="0" applyFont="1" applyBorder="1" applyAlignment="1">
      <alignment wrapText="1"/>
    </xf>
    <xf numFmtId="0" fontId="61" fillId="0" borderId="10" xfId="0" applyFont="1" applyBorder="1" applyAlignment="1">
      <alignment horizontal="right"/>
    </xf>
    <xf numFmtId="4" fontId="61" fillId="0" borderId="10" xfId="0" applyNumberFormat="1" applyFont="1" applyBorder="1" applyAlignment="1">
      <alignment horizontal="right"/>
    </xf>
    <xf numFmtId="4" fontId="61" fillId="0" borderId="10" xfId="0" applyNumberFormat="1" applyFont="1" applyBorder="1" applyAlignment="1" quotePrefix="1">
      <alignment/>
    </xf>
    <xf numFmtId="0" fontId="61" fillId="0" borderId="10" xfId="0" applyFont="1" applyBorder="1" applyAlignment="1">
      <alignment vertical="center" wrapText="1"/>
    </xf>
    <xf numFmtId="0" fontId="60" fillId="0" borderId="10" xfId="0" applyFont="1" applyBorder="1" applyAlignment="1">
      <alignment horizontal="center" vertical="center"/>
    </xf>
    <xf numFmtId="0" fontId="62" fillId="0" borderId="10" xfId="0" applyFont="1" applyBorder="1" applyAlignment="1">
      <alignment horizontal="center"/>
    </xf>
    <xf numFmtId="196" fontId="59" fillId="0" borderId="0" xfId="0" applyNumberFormat="1" applyFont="1" applyAlignment="1">
      <alignment/>
    </xf>
    <xf numFmtId="0" fontId="2" fillId="0" borderId="10" xfId="0" applyFont="1" applyBorder="1" applyAlignment="1">
      <alignment horizontal="left" vertical="center" wrapText="1"/>
    </xf>
    <xf numFmtId="0" fontId="61" fillId="0" borderId="10" xfId="0" applyFont="1" applyBorder="1" applyAlignment="1">
      <alignment horizontal="center" wrapText="1"/>
    </xf>
    <xf numFmtId="2" fontId="60" fillId="0" borderId="10" xfId="0" applyNumberFormat="1" applyFont="1" applyBorder="1" applyAlignment="1">
      <alignment horizontal="right"/>
    </xf>
    <xf numFmtId="0" fontId="3"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0" borderId="10" xfId="0" applyFont="1" applyBorder="1" applyAlignment="1">
      <alignment vertical="center" wrapText="1"/>
    </xf>
    <xf numFmtId="0" fontId="61" fillId="0" borderId="10" xfId="0" applyFont="1" applyBorder="1" applyAlignment="1">
      <alignment vertical="top" wrapText="1"/>
    </xf>
    <xf numFmtId="0" fontId="61" fillId="0" borderId="10" xfId="0" applyNumberFormat="1" applyFont="1" applyBorder="1" applyAlignment="1">
      <alignment horizontal="left" vertical="center" wrapText="1"/>
    </xf>
    <xf numFmtId="197" fontId="61" fillId="0" borderId="10" xfId="0" applyNumberFormat="1" applyFont="1" applyBorder="1" applyAlignment="1">
      <alignment horizontal="right" vertical="center"/>
    </xf>
    <xf numFmtId="0" fontId="61" fillId="33" borderId="10" xfId="0" applyFont="1" applyFill="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61" fillId="0" borderId="10" xfId="0" applyFont="1" applyBorder="1" applyAlignment="1">
      <alignment vertical="center"/>
    </xf>
    <xf numFmtId="4" fontId="61" fillId="0" borderId="10" xfId="0" applyNumberFormat="1" applyFont="1" applyBorder="1" applyAlignment="1">
      <alignment/>
    </xf>
    <xf numFmtId="4" fontId="61" fillId="0" borderId="10" xfId="0" applyNumberFormat="1" applyFont="1" applyBorder="1" applyAlignment="1" quotePrefix="1">
      <alignment/>
    </xf>
    <xf numFmtId="4" fontId="2" fillId="0" borderId="10" xfId="0" applyNumberFormat="1" applyFont="1" applyBorder="1" applyAlignment="1">
      <alignment/>
    </xf>
    <xf numFmtId="0" fontId="61" fillId="0" borderId="10" xfId="0" applyFont="1" applyBorder="1" applyAlignment="1">
      <alignment/>
    </xf>
    <xf numFmtId="4" fontId="59" fillId="0" borderId="0" xfId="0" applyNumberFormat="1" applyFont="1" applyAlignment="1">
      <alignment/>
    </xf>
    <xf numFmtId="0" fontId="60" fillId="0" borderId="10" xfId="0" applyFont="1" applyBorder="1" applyAlignment="1">
      <alignment horizontal="right" vertical="center"/>
    </xf>
    <xf numFmtId="0" fontId="59" fillId="0" borderId="0" xfId="0" applyFont="1" applyBorder="1" applyAlignment="1">
      <alignment/>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62" fillId="0" borderId="0" xfId="0" applyFont="1" applyAlignment="1">
      <alignment horizontal="center" wrapText="1"/>
    </xf>
    <xf numFmtId="0" fontId="60" fillId="0" borderId="12" xfId="0" applyFont="1" applyBorder="1" applyAlignment="1">
      <alignment horizontal="center" vertical="center"/>
    </xf>
    <xf numFmtId="0" fontId="61" fillId="0" borderId="10" xfId="0" applyFont="1" applyBorder="1" applyAlignment="1">
      <alignment horizontal="center" vertical="center"/>
    </xf>
    <xf numFmtId="0" fontId="59" fillId="0" borderId="10" xfId="0" applyFont="1" applyBorder="1" applyAlignment="1">
      <alignment/>
    </xf>
    <xf numFmtId="4" fontId="4" fillId="0" borderId="10" xfId="0" applyNumberFormat="1" applyFont="1" applyFill="1" applyBorder="1" applyAlignment="1" applyProtection="1">
      <alignment vertical="top" wrapText="1"/>
      <protection/>
    </xf>
    <xf numFmtId="4" fontId="4" fillId="0" borderId="10" xfId="0" applyNumberFormat="1" applyFont="1" applyFill="1" applyBorder="1" applyAlignment="1" applyProtection="1">
      <alignment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left" vertical="top" wrapText="1"/>
      <protection/>
    </xf>
    <xf numFmtId="0" fontId="61" fillId="0" borderId="10" xfId="0" applyFont="1" applyBorder="1" applyAlignment="1">
      <alignment horizontal="left" wrapText="1"/>
    </xf>
    <xf numFmtId="4" fontId="2" fillId="0" borderId="10" xfId="0" applyNumberFormat="1" applyFont="1" applyBorder="1" applyAlignment="1">
      <alignment horizontal="right"/>
    </xf>
    <xf numFmtId="4" fontId="61" fillId="0" borderId="10" xfId="0" applyNumberFormat="1" applyFont="1" applyBorder="1" applyAlignment="1">
      <alignment horizontal="right"/>
    </xf>
    <xf numFmtId="0" fontId="60" fillId="0" borderId="0" xfId="0" applyFont="1" applyBorder="1" applyAlignment="1">
      <alignment horizontal="center"/>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1" fillId="0" borderId="0" xfId="0" applyFont="1" applyBorder="1" applyAlignment="1">
      <alignment wrapText="1"/>
    </xf>
    <xf numFmtId="0" fontId="61" fillId="0" borderId="0" xfId="0" applyFont="1" applyBorder="1" applyAlignment="1">
      <alignment horizontal="right" vertical="center"/>
    </xf>
    <xf numFmtId="0" fontId="61" fillId="0" borderId="0" xfId="0" applyFont="1" applyBorder="1" applyAlignment="1">
      <alignment vertical="center"/>
    </xf>
    <xf numFmtId="4" fontId="61" fillId="0" borderId="0" xfId="0" applyNumberFormat="1" applyFont="1" applyBorder="1" applyAlignment="1">
      <alignment horizontal="right"/>
    </xf>
    <xf numFmtId="4" fontId="61" fillId="0" borderId="0" xfId="0" applyNumberFormat="1" applyFont="1" applyBorder="1" applyAlignment="1" quotePrefix="1">
      <alignment/>
    </xf>
    <xf numFmtId="4" fontId="2" fillId="0" borderId="0" xfId="0" applyNumberFormat="1" applyFont="1" applyBorder="1" applyAlignment="1">
      <alignment/>
    </xf>
    <xf numFmtId="0" fontId="61" fillId="0" borderId="0" xfId="0" applyFont="1" applyBorder="1" applyAlignment="1">
      <alignment horizontal="right"/>
    </xf>
    <xf numFmtId="0" fontId="61" fillId="0" borderId="0" xfId="0" applyFont="1" applyBorder="1" applyAlignment="1">
      <alignment/>
    </xf>
    <xf numFmtId="4" fontId="61" fillId="0" borderId="0" xfId="0" applyNumberFormat="1" applyFont="1" applyBorder="1" applyAlignment="1">
      <alignment/>
    </xf>
    <xf numFmtId="4" fontId="61" fillId="0" borderId="0" xfId="0" applyNumberFormat="1" applyFont="1" applyBorder="1" applyAlignment="1" quotePrefix="1">
      <alignment/>
    </xf>
    <xf numFmtId="4" fontId="2" fillId="0" borderId="0" xfId="0" applyNumberFormat="1" applyFont="1" applyBorder="1" applyAlignment="1">
      <alignment/>
    </xf>
    <xf numFmtId="0" fontId="61" fillId="0" borderId="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righ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6" fillId="0" borderId="10" xfId="0" applyFont="1" applyBorder="1" applyAlignment="1">
      <alignment horizontal="justify" wrapText="1"/>
    </xf>
    <xf numFmtId="0" fontId="59" fillId="0" borderId="10" xfId="0" applyFont="1" applyBorder="1" applyAlignment="1">
      <alignment vertical="center"/>
    </xf>
    <xf numFmtId="0" fontId="62" fillId="0" borderId="10" xfId="0" applyFont="1"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vertical="center"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justify" wrapText="1"/>
    </xf>
    <xf numFmtId="0" fontId="62" fillId="0" borderId="10" xfId="0" applyFont="1" applyBorder="1" applyAlignment="1">
      <alignment horizontal="center" vertical="center"/>
    </xf>
    <xf numFmtId="4" fontId="63" fillId="0" borderId="0" xfId="0" applyNumberFormat="1" applyFont="1" applyAlignment="1">
      <alignment/>
    </xf>
    <xf numFmtId="4" fontId="5" fillId="0" borderId="0" xfId="0" applyNumberFormat="1" applyFont="1" applyBorder="1" applyAlignment="1">
      <alignment horizontal="justify" vertical="center" wrapText="1"/>
    </xf>
    <xf numFmtId="2" fontId="61" fillId="0" borderId="10" xfId="0" applyNumberFormat="1" applyFont="1" applyBorder="1" applyAlignment="1">
      <alignment horizontal="right" vertical="center"/>
    </xf>
    <xf numFmtId="2" fontId="59" fillId="0" borderId="0" xfId="0" applyNumberFormat="1" applyFont="1" applyBorder="1" applyAlignment="1">
      <alignment/>
    </xf>
    <xf numFmtId="0" fontId="64" fillId="0" borderId="10" xfId="0"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2" fontId="59" fillId="0" borderId="0" xfId="0" applyNumberFormat="1" applyFont="1" applyAlignment="1">
      <alignment/>
    </xf>
    <xf numFmtId="0" fontId="59" fillId="0" borderId="10" xfId="0" applyFont="1" applyBorder="1" applyAlignment="1">
      <alignment horizontal="center" vertical="center" wrapText="1"/>
    </xf>
    <xf numFmtId="0" fontId="65" fillId="0" borderId="10" xfId="0" applyFont="1" applyBorder="1" applyAlignment="1">
      <alignment horizontal="center"/>
    </xf>
    <xf numFmtId="0" fontId="65" fillId="0" borderId="10" xfId="0" applyFont="1" applyBorder="1" applyAlignment="1">
      <alignment horizontal="center" wrapText="1"/>
    </xf>
    <xf numFmtId="0" fontId="66" fillId="0" borderId="0" xfId="0" applyFont="1" applyBorder="1" applyAlignment="1">
      <alignment horizontal="right"/>
    </xf>
    <xf numFmtId="4" fontId="2" fillId="0" borderId="0" xfId="0" applyNumberFormat="1" applyFont="1" applyFill="1" applyBorder="1" applyAlignment="1">
      <alignment/>
    </xf>
    <xf numFmtId="4" fontId="60" fillId="0" borderId="10" xfId="0" applyNumberFormat="1" applyFont="1" applyBorder="1" applyAlignment="1">
      <alignment horizontal="right" vertical="center" wrapText="1"/>
    </xf>
    <xf numFmtId="0" fontId="65" fillId="0" borderId="13" xfId="0" applyFont="1" applyBorder="1" applyAlignment="1">
      <alignment horizontal="center" vertical="center"/>
    </xf>
    <xf numFmtId="0" fontId="65" fillId="0" borderId="13" xfId="0" applyFont="1" applyBorder="1" applyAlignment="1">
      <alignment vertical="center" wrapText="1"/>
    </xf>
    <xf numFmtId="0" fontId="65" fillId="0" borderId="13" xfId="0" applyFont="1" applyBorder="1" applyAlignment="1">
      <alignment horizontal="center" vertical="center" wrapText="1"/>
    </xf>
    <xf numFmtId="186" fontId="59" fillId="0" borderId="13" xfId="0" applyNumberFormat="1" applyFont="1" applyBorder="1" applyAlignment="1">
      <alignment/>
    </xf>
    <xf numFmtId="3" fontId="59" fillId="0" borderId="13" xfId="0" applyNumberFormat="1" applyFont="1" applyBorder="1" applyAlignment="1">
      <alignment/>
    </xf>
    <xf numFmtId="0" fontId="67" fillId="0" borderId="13" xfId="0" applyFont="1" applyBorder="1" applyAlignment="1">
      <alignment vertical="center" wrapText="1"/>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5" fillId="0" borderId="0" xfId="0" applyFont="1" applyBorder="1" applyAlignment="1">
      <alignment vertical="center" wrapText="1"/>
    </xf>
    <xf numFmtId="0" fontId="59" fillId="0" borderId="0" xfId="0" applyFont="1" applyBorder="1" applyAlignment="1">
      <alignment horizontal="center" vertical="center" wrapText="1"/>
    </xf>
    <xf numFmtId="4" fontId="59" fillId="0" borderId="0" xfId="0" applyNumberFormat="1" applyFont="1" applyBorder="1" applyAlignment="1">
      <alignment/>
    </xf>
    <xf numFmtId="2" fontId="68" fillId="0" borderId="0" xfId="0" applyNumberFormat="1" applyFont="1" applyBorder="1" applyAlignment="1">
      <alignment horizontal="right" wrapText="1"/>
    </xf>
    <xf numFmtId="0" fontId="68" fillId="0" borderId="0" xfId="0" applyFont="1" applyBorder="1" applyAlignment="1">
      <alignment horizontal="right" wrapText="1"/>
    </xf>
    <xf numFmtId="0" fontId="68" fillId="0" borderId="0" xfId="0" applyFont="1" applyBorder="1" applyAlignment="1">
      <alignment vertical="center" wrapText="1"/>
    </xf>
    <xf numFmtId="0" fontId="68" fillId="0" borderId="0" xfId="0" applyFont="1" applyBorder="1" applyAlignment="1">
      <alignment wrapText="1"/>
    </xf>
    <xf numFmtId="189" fontId="68" fillId="0" borderId="0" xfId="0" applyNumberFormat="1" applyFont="1" applyBorder="1" applyAlignment="1">
      <alignment wrapText="1"/>
    </xf>
    <xf numFmtId="4" fontId="68" fillId="0" borderId="0" xfId="0" applyNumberFormat="1" applyFont="1" applyBorder="1" applyAlignment="1">
      <alignment vertical="center" wrapText="1"/>
    </xf>
    <xf numFmtId="4" fontId="68" fillId="0" borderId="0" xfId="0" applyNumberFormat="1" applyFont="1" applyBorder="1" applyAlignment="1">
      <alignment wrapText="1"/>
    </xf>
    <xf numFmtId="0" fontId="67" fillId="0" borderId="0" xfId="0" applyFont="1" applyBorder="1" applyAlignment="1">
      <alignment vertical="center" wrapText="1"/>
    </xf>
    <xf numFmtId="4" fontId="67" fillId="0" borderId="0" xfId="0" applyNumberFormat="1" applyFont="1" applyBorder="1" applyAlignment="1">
      <alignment vertical="center" wrapText="1"/>
    </xf>
    <xf numFmtId="0" fontId="65" fillId="0" borderId="0" xfId="0" applyFont="1" applyBorder="1" applyAlignment="1">
      <alignment/>
    </xf>
    <xf numFmtId="2" fontId="67" fillId="0" borderId="0" xfId="0" applyNumberFormat="1" applyFont="1" applyBorder="1" applyAlignment="1">
      <alignment vertical="center" wrapText="1"/>
    </xf>
    <xf numFmtId="186" fontId="59" fillId="0" borderId="0" xfId="0" applyNumberFormat="1" applyFont="1" applyBorder="1" applyAlignment="1">
      <alignment/>
    </xf>
    <xf numFmtId="3" fontId="67" fillId="0" borderId="0" xfId="0" applyNumberFormat="1" applyFont="1" applyBorder="1" applyAlignment="1">
      <alignment vertical="center" wrapText="1"/>
    </xf>
    <xf numFmtId="186" fontId="67" fillId="0" borderId="0" xfId="0" applyNumberFormat="1" applyFont="1" applyBorder="1" applyAlignment="1">
      <alignment vertical="center" wrapText="1"/>
    </xf>
    <xf numFmtId="0" fontId="69"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4" fontId="3" fillId="0" borderId="10" xfId="0" applyNumberFormat="1" applyFont="1" applyBorder="1" applyAlignment="1">
      <alignment horizontal="right"/>
    </xf>
    <xf numFmtId="4" fontId="2" fillId="0" borderId="10" xfId="0" applyNumberFormat="1" applyFont="1" applyFill="1" applyBorder="1" applyAlignment="1">
      <alignment horizontal="right"/>
    </xf>
    <xf numFmtId="4" fontId="61" fillId="0" borderId="10" xfId="0" applyNumberFormat="1" applyFont="1" applyBorder="1" applyAlignment="1">
      <alignment horizontal="right" vertical="center"/>
    </xf>
    <xf numFmtId="4" fontId="70" fillId="0" borderId="10" xfId="0" applyNumberFormat="1" applyFont="1" applyBorder="1" applyAlignment="1">
      <alignment horizontal="right" vertical="center" wrapText="1"/>
    </xf>
    <xf numFmtId="2" fontId="61" fillId="0" borderId="10" xfId="0" applyNumberFormat="1" applyFont="1" applyBorder="1" applyAlignment="1">
      <alignment horizontal="right"/>
    </xf>
    <xf numFmtId="4" fontId="69"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4" fontId="60" fillId="0" borderId="0" xfId="0" applyNumberFormat="1" applyFont="1" applyBorder="1" applyAlignment="1">
      <alignment horizontal="right" vertical="center" wrapText="1"/>
    </xf>
    <xf numFmtId="4" fontId="2" fillId="0" borderId="0" xfId="0" applyNumberFormat="1" applyFont="1" applyBorder="1" applyAlignment="1">
      <alignment horizontal="right"/>
    </xf>
    <xf numFmtId="4" fontId="3" fillId="0" borderId="0" xfId="0" applyNumberFormat="1" applyFont="1" applyBorder="1" applyAlignment="1">
      <alignment horizontal="right"/>
    </xf>
    <xf numFmtId="4" fontId="2" fillId="0" borderId="0" xfId="0" applyNumberFormat="1" applyFont="1" applyFill="1" applyBorder="1" applyAlignment="1">
      <alignment horizontal="right"/>
    </xf>
    <xf numFmtId="4" fontId="70" fillId="0" borderId="0" xfId="0" applyNumberFormat="1" applyFont="1" applyBorder="1" applyAlignment="1">
      <alignment horizontal="right" vertical="center" wrapText="1"/>
    </xf>
    <xf numFmtId="4" fontId="2" fillId="0" borderId="0" xfId="0" applyNumberFormat="1" applyFont="1" applyBorder="1" applyAlignment="1">
      <alignment horizontal="right" vertical="center" wrapText="1"/>
    </xf>
    <xf numFmtId="0" fontId="59" fillId="0" borderId="0" xfId="0" applyFont="1" applyAlignment="1">
      <alignment/>
    </xf>
    <xf numFmtId="0" fontId="62" fillId="0" borderId="0" xfId="0" applyFont="1" applyAlignment="1">
      <alignment horizontal="center" wrapText="1"/>
    </xf>
    <xf numFmtId="0" fontId="60" fillId="0" borderId="10" xfId="0" applyFont="1" applyBorder="1" applyAlignment="1">
      <alignment horizontal="center"/>
    </xf>
    <xf numFmtId="0" fontId="61" fillId="0" borderId="10" xfId="0" applyFont="1" applyBorder="1" applyAlignment="1">
      <alignment horizontal="center"/>
    </xf>
    <xf numFmtId="0" fontId="61" fillId="0" borderId="10" xfId="0" applyFont="1" applyBorder="1" applyAlignment="1">
      <alignment/>
    </xf>
    <xf numFmtId="0" fontId="61" fillId="0" borderId="0" xfId="0" applyFont="1" applyAlignment="1">
      <alignment/>
    </xf>
    <xf numFmtId="2" fontId="60" fillId="0" borderId="10" xfId="0" applyNumberFormat="1" applyFont="1" applyBorder="1" applyAlignment="1">
      <alignment horizontal="right"/>
    </xf>
    <xf numFmtId="0" fontId="61" fillId="0" borderId="10" xfId="0" applyFont="1" applyBorder="1" applyAlignment="1">
      <alignment horizontal="right" vertical="center"/>
    </xf>
    <xf numFmtId="0" fontId="2" fillId="0" borderId="10" xfId="0" applyFont="1" applyBorder="1" applyAlignment="1">
      <alignment horizontal="right" vertical="center"/>
    </xf>
    <xf numFmtId="0" fontId="60" fillId="0" borderId="10" xfId="0" applyFont="1" applyBorder="1" applyAlignment="1">
      <alignment horizontal="right" vertical="center"/>
    </xf>
    <xf numFmtId="0" fontId="60" fillId="0" borderId="11" xfId="0" applyFont="1" applyBorder="1" applyAlignment="1">
      <alignment horizontal="center"/>
    </xf>
    <xf numFmtId="0" fontId="60" fillId="0" borderId="14" xfId="0" applyFont="1" applyBorder="1" applyAlignment="1">
      <alignment horizontal="center" vertical="center" wrapText="1"/>
    </xf>
    <xf numFmtId="0" fontId="65" fillId="0" borderId="10" xfId="0" applyFont="1" applyBorder="1" applyAlignment="1">
      <alignment/>
    </xf>
    <xf numFmtId="0" fontId="62" fillId="0" borderId="0" xfId="0" applyFont="1" applyBorder="1" applyAlignment="1">
      <alignment horizontal="center"/>
    </xf>
    <xf numFmtId="0" fontId="61" fillId="0" borderId="0" xfId="0" applyFont="1" applyBorder="1" applyAlignment="1">
      <alignment horizontal="center"/>
    </xf>
    <xf numFmtId="3" fontId="60" fillId="0" borderId="0" xfId="0" applyNumberFormat="1" applyFont="1" applyBorder="1" applyAlignment="1">
      <alignment horizontal="center"/>
    </xf>
    <xf numFmtId="0" fontId="61" fillId="0" borderId="11" xfId="0" applyFont="1" applyBorder="1" applyAlignment="1">
      <alignment horizontal="left"/>
    </xf>
    <xf numFmtId="0" fontId="3" fillId="0" borderId="10" xfId="0" applyFont="1" applyBorder="1" applyAlignment="1">
      <alignment horizontal="center"/>
    </xf>
    <xf numFmtId="0" fontId="5" fillId="0" borderId="10" xfId="0" applyFont="1" applyBorder="1" applyAlignment="1">
      <alignment horizontal="center"/>
    </xf>
    <xf numFmtId="187" fontId="60" fillId="0" borderId="10" xfId="0" applyNumberFormat="1" applyFont="1" applyBorder="1" applyAlignment="1">
      <alignment horizontal="center"/>
    </xf>
    <xf numFmtId="0" fontId="61" fillId="0" borderId="11" xfId="0" applyFont="1" applyBorder="1" applyAlignment="1">
      <alignment/>
    </xf>
    <xf numFmtId="0" fontId="61" fillId="0" borderId="11" xfId="0" applyFont="1" applyBorder="1" applyAlignment="1" quotePrefix="1">
      <alignment/>
    </xf>
    <xf numFmtId="187" fontId="65" fillId="0" borderId="10" xfId="0" applyNumberFormat="1" applyFont="1" applyBorder="1" applyAlignment="1">
      <alignment horizontal="center" vertical="center" wrapText="1"/>
    </xf>
    <xf numFmtId="0" fontId="62" fillId="0" borderId="10" xfId="0" applyFont="1" applyBorder="1" applyAlignment="1">
      <alignment vertical="center"/>
    </xf>
    <xf numFmtId="0" fontId="59" fillId="0" borderId="10" xfId="0" applyFont="1" applyBorder="1" applyAlignment="1">
      <alignment horizontal="center" vertical="center"/>
    </xf>
    <xf numFmtId="0" fontId="71" fillId="0" borderId="0" xfId="0" applyFont="1" applyBorder="1" applyAlignment="1">
      <alignment/>
    </xf>
    <xf numFmtId="2" fontId="68" fillId="0" borderId="0" xfId="0" applyNumberFormat="1" applyFont="1" applyBorder="1" applyAlignment="1">
      <alignment vertical="center" wrapText="1"/>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4" fontId="65" fillId="0" borderId="10" xfId="0" applyNumberFormat="1" applyFont="1" applyBorder="1" applyAlignment="1">
      <alignment/>
    </xf>
    <xf numFmtId="0" fontId="65" fillId="0" borderId="10" xfId="0" applyFont="1" applyBorder="1" applyAlignment="1">
      <alignment horizontal="left"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4" fontId="64" fillId="0" borderId="10" xfId="0" applyNumberFormat="1" applyFont="1" applyBorder="1" applyAlignment="1">
      <alignment horizontal="center" vertical="center" wrapText="1"/>
    </xf>
    <xf numFmtId="4" fontId="65" fillId="0" borderId="10" xfId="0" applyNumberFormat="1" applyFont="1" applyBorder="1" applyAlignment="1">
      <alignment vertical="center"/>
    </xf>
    <xf numFmtId="4" fontId="64" fillId="0" borderId="10" xfId="0" applyNumberFormat="1" applyFont="1" applyBorder="1" applyAlignment="1">
      <alignment/>
    </xf>
    <xf numFmtId="186" fontId="64" fillId="0" borderId="10" xfId="0" applyNumberFormat="1" applyFont="1" applyBorder="1" applyAlignment="1">
      <alignment/>
    </xf>
    <xf numFmtId="0" fontId="64" fillId="0" borderId="0" xfId="0" applyFont="1" applyBorder="1" applyAlignment="1">
      <alignment horizontal="center" vertical="center"/>
    </xf>
    <xf numFmtId="0" fontId="64" fillId="0" borderId="0" xfId="0" applyFont="1" applyBorder="1" applyAlignment="1">
      <alignment horizontal="center" vertical="center" wrapText="1"/>
    </xf>
    <xf numFmtId="4" fontId="64" fillId="0" borderId="0" xfId="0" applyNumberFormat="1" applyFont="1" applyBorder="1" applyAlignment="1">
      <alignment horizontal="center" vertical="center" wrapText="1"/>
    </xf>
    <xf numFmtId="4" fontId="65" fillId="0" borderId="0" xfId="0" applyNumberFormat="1" applyFont="1" applyBorder="1" applyAlignment="1">
      <alignment/>
    </xf>
    <xf numFmtId="4" fontId="64" fillId="0" borderId="0" xfId="0" applyNumberFormat="1" applyFont="1" applyBorder="1" applyAlignment="1">
      <alignment/>
    </xf>
    <xf numFmtId="4" fontId="65" fillId="0" borderId="0" xfId="0" applyNumberFormat="1" applyFont="1" applyBorder="1" applyAlignment="1">
      <alignment vertical="center"/>
    </xf>
    <xf numFmtId="186" fontId="64" fillId="0" borderId="0" xfId="0" applyNumberFormat="1" applyFont="1" applyBorder="1" applyAlignment="1">
      <alignment/>
    </xf>
    <xf numFmtId="0" fontId="64" fillId="0" borderId="12" xfId="0" applyFont="1" applyBorder="1" applyAlignment="1">
      <alignment horizontal="center" vertical="center"/>
    </xf>
    <xf numFmtId="0" fontId="59" fillId="0" borderId="15" xfId="0" applyFont="1" applyBorder="1" applyAlignment="1">
      <alignment/>
    </xf>
    <xf numFmtId="2" fontId="60" fillId="0" borderId="10" xfId="0" applyNumberFormat="1" applyFont="1" applyBorder="1" applyAlignment="1">
      <alignment horizontal="right" vertical="center"/>
    </xf>
    <xf numFmtId="0" fontId="0" fillId="0" borderId="0" xfId="0" applyFont="1" applyAlignment="1">
      <alignment/>
    </xf>
    <xf numFmtId="0" fontId="72" fillId="0" borderId="0" xfId="0" applyFont="1" applyAlignment="1">
      <alignment/>
    </xf>
    <xf numFmtId="0" fontId="72" fillId="0" borderId="16" xfId="0" applyFont="1" applyBorder="1" applyAlignment="1">
      <alignment/>
    </xf>
    <xf numFmtId="0" fontId="72" fillId="0" borderId="17" xfId="0" applyFont="1" applyBorder="1" applyAlignment="1">
      <alignment/>
    </xf>
    <xf numFmtId="0" fontId="72" fillId="0" borderId="16" xfId="0" applyFont="1" applyBorder="1" applyAlignment="1">
      <alignment/>
    </xf>
    <xf numFmtId="188" fontId="72" fillId="0" borderId="17" xfId="0" applyNumberFormat="1" applyFont="1" applyBorder="1" applyAlignment="1">
      <alignment/>
    </xf>
    <xf numFmtId="0" fontId="72" fillId="0" borderId="18" xfId="0" applyFont="1" applyBorder="1" applyAlignment="1">
      <alignment/>
    </xf>
    <xf numFmtId="0" fontId="72" fillId="0" borderId="19" xfId="0" applyNumberFormat="1" applyFont="1" applyBorder="1" applyAlignment="1">
      <alignment/>
    </xf>
    <xf numFmtId="0" fontId="73" fillId="0" borderId="18" xfId="0" applyFont="1" applyBorder="1" applyAlignment="1">
      <alignment/>
    </xf>
    <xf numFmtId="188" fontId="73" fillId="0" borderId="19" xfId="0" applyNumberFormat="1" applyFont="1" applyBorder="1" applyAlignment="1">
      <alignment/>
    </xf>
    <xf numFmtId="188" fontId="72" fillId="0" borderId="19" xfId="0" applyNumberFormat="1" applyFont="1" applyBorder="1" applyAlignment="1">
      <alignment/>
    </xf>
    <xf numFmtId="0" fontId="73" fillId="0" borderId="19" xfId="0" applyNumberFormat="1" applyFont="1" applyBorder="1" applyAlignment="1">
      <alignment/>
    </xf>
    <xf numFmtId="0" fontId="72" fillId="0" borderId="20" xfId="0" applyFont="1" applyBorder="1" applyAlignment="1">
      <alignment/>
    </xf>
    <xf numFmtId="188" fontId="72" fillId="0" borderId="21" xfId="0" applyNumberFormat="1" applyFont="1" applyBorder="1" applyAlignment="1">
      <alignment/>
    </xf>
    <xf numFmtId="0" fontId="59" fillId="0" borderId="13" xfId="0" applyFont="1" applyBorder="1" applyAlignment="1">
      <alignment/>
    </xf>
    <xf numFmtId="0" fontId="62" fillId="0" borderId="13" xfId="0" applyFont="1" applyBorder="1" applyAlignment="1">
      <alignment/>
    </xf>
    <xf numFmtId="3" fontId="62" fillId="0" borderId="10" xfId="0" applyNumberFormat="1" applyFont="1" applyBorder="1" applyAlignment="1">
      <alignment horizontal="center" vertical="center"/>
    </xf>
    <xf numFmtId="3" fontId="59" fillId="0" borderId="10" xfId="0" applyNumberFormat="1" applyFont="1" applyBorder="1" applyAlignment="1">
      <alignment horizontal="center" vertical="center"/>
    </xf>
    <xf numFmtId="0" fontId="66" fillId="0" borderId="0" xfId="0" applyFont="1" applyAlignment="1">
      <alignment horizontal="right"/>
    </xf>
    <xf numFmtId="0" fontId="65"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xf>
    <xf numFmtId="0" fontId="61" fillId="0" borderId="0" xfId="0" applyFont="1" applyBorder="1" applyAlignment="1">
      <alignment horizontal="center" vertical="center"/>
    </xf>
    <xf numFmtId="0" fontId="0" fillId="0" borderId="0" xfId="0" applyBorder="1" applyAlignment="1">
      <alignment/>
    </xf>
    <xf numFmtId="0" fontId="74" fillId="0" borderId="0" xfId="0" applyFont="1" applyBorder="1" applyAlignment="1">
      <alignment/>
    </xf>
    <xf numFmtId="0" fontId="64" fillId="0" borderId="0" xfId="0" applyFont="1" applyBorder="1" applyAlignment="1">
      <alignment/>
    </xf>
    <xf numFmtId="0" fontId="74" fillId="0" borderId="0" xfId="0" applyFont="1" applyBorder="1" applyAlignment="1">
      <alignment/>
    </xf>
    <xf numFmtId="0" fontId="75" fillId="0" borderId="0" xfId="0" applyFont="1" applyBorder="1" applyAlignment="1">
      <alignment/>
    </xf>
    <xf numFmtId="0" fontId="62"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60" fillId="0" borderId="0" xfId="0" applyFont="1" applyBorder="1" applyAlignment="1">
      <alignment horizontal="left" vertical="center" wrapText="1"/>
    </xf>
    <xf numFmtId="186" fontId="2" fillId="0" borderId="0" xfId="0" applyNumberFormat="1" applyFont="1" applyBorder="1" applyAlignment="1">
      <alignment/>
    </xf>
    <xf numFmtId="4" fontId="62" fillId="0" borderId="0" xfId="0" applyNumberFormat="1" applyFont="1" applyBorder="1" applyAlignment="1">
      <alignment/>
    </xf>
    <xf numFmtId="3" fontId="2" fillId="0" borderId="0" xfId="0" applyNumberFormat="1" applyFont="1" applyBorder="1" applyAlignment="1">
      <alignment/>
    </xf>
    <xf numFmtId="0" fontId="64" fillId="0" borderId="0" xfId="0" applyFont="1" applyBorder="1" applyAlignment="1">
      <alignment vertical="center" wrapText="1"/>
    </xf>
    <xf numFmtId="4" fontId="62" fillId="0" borderId="0" xfId="0" applyNumberFormat="1" applyFont="1" applyBorder="1" applyAlignment="1">
      <alignment horizontal="center" vertical="center" wrapText="1"/>
    </xf>
    <xf numFmtId="4" fontId="76" fillId="0" borderId="0" xfId="0" applyNumberFormat="1" applyFont="1" applyBorder="1" applyAlignment="1">
      <alignment vertical="center" wrapText="1"/>
    </xf>
    <xf numFmtId="0" fontId="61" fillId="0" borderId="0" xfId="0" applyFont="1" applyBorder="1" applyAlignment="1">
      <alignment horizontal="left" vertical="center" wrapText="1"/>
    </xf>
    <xf numFmtId="0" fontId="61" fillId="0" borderId="0" xfId="0" applyFont="1" applyBorder="1" applyAlignment="1">
      <alignment horizontal="center" vertical="center" wrapText="1"/>
    </xf>
    <xf numFmtId="0" fontId="2" fillId="0" borderId="0" xfId="0" applyFont="1" applyBorder="1" applyAlignment="1">
      <alignment/>
    </xf>
    <xf numFmtId="4" fontId="62" fillId="0" borderId="0" xfId="0" applyNumberFormat="1" applyFont="1" applyBorder="1" applyAlignment="1">
      <alignment horizontal="right" vertical="center" wrapText="1"/>
    </xf>
    <xf numFmtId="4" fontId="59" fillId="0" borderId="0" xfId="0" applyNumberFormat="1" applyFont="1" applyBorder="1" applyAlignment="1">
      <alignment horizontal="right" vertical="center" wrapText="1"/>
    </xf>
    <xf numFmtId="0" fontId="61" fillId="0" borderId="0" xfId="0" applyFont="1" applyBorder="1" applyAlignment="1">
      <alignment horizontal="left" wrapText="1"/>
    </xf>
    <xf numFmtId="186" fontId="2" fillId="0" borderId="0" xfId="0" applyNumberFormat="1" applyFont="1" applyFill="1" applyBorder="1" applyAlignment="1">
      <alignment/>
    </xf>
    <xf numFmtId="0" fontId="64" fillId="0" borderId="0" xfId="0" applyFont="1" applyBorder="1" applyAlignment="1">
      <alignment horizontal="center"/>
    </xf>
    <xf numFmtId="0" fontId="64" fillId="0" borderId="0" xfId="0" applyFont="1" applyBorder="1" applyAlignment="1">
      <alignment wrapText="1"/>
    </xf>
    <xf numFmtId="0" fontId="64" fillId="0" borderId="0" xfId="0" applyFont="1" applyBorder="1" applyAlignment="1">
      <alignment horizontal="center" wrapText="1"/>
    </xf>
    <xf numFmtId="4" fontId="62" fillId="0" borderId="0" xfId="0" applyNumberFormat="1" applyFont="1" applyBorder="1" applyAlignment="1">
      <alignment horizontal="center" wrapText="1"/>
    </xf>
    <xf numFmtId="4" fontId="62" fillId="0" borderId="0" xfId="0" applyNumberFormat="1" applyFont="1" applyBorder="1" applyAlignment="1">
      <alignment/>
    </xf>
    <xf numFmtId="4" fontId="76" fillId="0" borderId="0" xfId="0" applyNumberFormat="1" applyFont="1" applyBorder="1" applyAlignment="1">
      <alignment wrapText="1"/>
    </xf>
    <xf numFmtId="2" fontId="2" fillId="0" borderId="0" xfId="0" applyNumberFormat="1" applyFont="1" applyBorder="1" applyAlignment="1">
      <alignment/>
    </xf>
    <xf numFmtId="189" fontId="2" fillId="0" borderId="0" xfId="0" applyNumberFormat="1" applyFont="1" applyBorder="1" applyAlignment="1">
      <alignment/>
    </xf>
    <xf numFmtId="0" fontId="77" fillId="0" borderId="0" xfId="0" applyFont="1" applyBorder="1" applyAlignment="1">
      <alignment horizontal="center" vertical="center"/>
    </xf>
    <xf numFmtId="0" fontId="77" fillId="0" borderId="0" xfId="0" applyFont="1" applyBorder="1" applyAlignment="1">
      <alignment vertical="center" wrapText="1"/>
    </xf>
    <xf numFmtId="0" fontId="77" fillId="0" borderId="0" xfId="0" applyFont="1" applyBorder="1" applyAlignment="1">
      <alignment horizontal="center" vertical="center" wrapText="1"/>
    </xf>
    <xf numFmtId="4" fontId="78" fillId="0" borderId="0" xfId="0" applyNumberFormat="1" applyFont="1" applyBorder="1" applyAlignment="1">
      <alignment horizontal="center" vertical="center" wrapText="1"/>
    </xf>
    <xf numFmtId="4" fontId="78" fillId="0" borderId="0" xfId="0" applyNumberFormat="1" applyFont="1" applyBorder="1" applyAlignment="1">
      <alignment vertical="center" wrapText="1"/>
    </xf>
    <xf numFmtId="2" fontId="76" fillId="0" borderId="0" xfId="0" applyNumberFormat="1" applyFont="1" applyBorder="1" applyAlignment="1">
      <alignment wrapText="1"/>
    </xf>
    <xf numFmtId="2" fontId="76" fillId="0" borderId="0" xfId="0" applyNumberFormat="1" applyFont="1" applyBorder="1" applyAlignment="1">
      <alignment vertical="center" wrapText="1"/>
    </xf>
    <xf numFmtId="0" fontId="76" fillId="0" borderId="0" xfId="0" applyFont="1" applyBorder="1" applyAlignment="1">
      <alignment vertical="center" wrapText="1"/>
    </xf>
    <xf numFmtId="3" fontId="62" fillId="0" borderId="0" xfId="0" applyNumberFormat="1" applyFont="1" applyBorder="1" applyAlignment="1">
      <alignment/>
    </xf>
    <xf numFmtId="2" fontId="62" fillId="0" borderId="0" xfId="0" applyNumberFormat="1" applyFont="1" applyBorder="1" applyAlignment="1">
      <alignment/>
    </xf>
    <xf numFmtId="0" fontId="76" fillId="0" borderId="0" xfId="0" applyFont="1" applyBorder="1" applyAlignment="1">
      <alignment wrapText="1"/>
    </xf>
    <xf numFmtId="0" fontId="79" fillId="0" borderId="0" xfId="0" applyFont="1" applyBorder="1" applyAlignment="1">
      <alignment vertical="center" wrapText="1"/>
    </xf>
    <xf numFmtId="4" fontId="79" fillId="0" borderId="0" xfId="0" applyNumberFormat="1" applyFont="1" applyBorder="1" applyAlignment="1">
      <alignment vertical="center" wrapText="1"/>
    </xf>
    <xf numFmtId="3" fontId="79" fillId="0" borderId="0" xfId="0" applyNumberFormat="1" applyFont="1" applyBorder="1" applyAlignment="1">
      <alignment vertical="center" wrapText="1"/>
    </xf>
    <xf numFmtId="186" fontId="79" fillId="0" borderId="0" xfId="0" applyNumberFormat="1" applyFont="1" applyBorder="1" applyAlignment="1">
      <alignment vertical="center" wrapText="1"/>
    </xf>
    <xf numFmtId="3" fontId="59" fillId="0" borderId="0" xfId="0" applyNumberFormat="1" applyFont="1" applyBorder="1" applyAlignment="1">
      <alignment/>
    </xf>
    <xf numFmtId="0" fontId="62" fillId="0" borderId="0" xfId="0" applyFont="1" applyAlignment="1">
      <alignment horizontal="center"/>
    </xf>
    <xf numFmtId="0" fontId="62" fillId="0" borderId="0" xfId="0" applyFont="1" applyBorder="1" applyAlignment="1">
      <alignment horizontal="center"/>
    </xf>
    <xf numFmtId="0" fontId="62" fillId="0" borderId="11" xfId="0" applyFont="1" applyBorder="1" applyAlignment="1">
      <alignment horizontal="center"/>
    </xf>
    <xf numFmtId="0" fontId="62" fillId="0" borderId="22" xfId="0" applyFont="1" applyBorder="1" applyAlignment="1">
      <alignment horizontal="center"/>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2" fillId="0" borderId="0" xfId="0" applyFont="1" applyBorder="1" applyAlignment="1">
      <alignment horizontal="center" wrapText="1"/>
    </xf>
    <xf numFmtId="0" fontId="62" fillId="0" borderId="0" xfId="0" applyFont="1" applyBorder="1" applyAlignment="1">
      <alignment horizontal="center" vertical="center"/>
    </xf>
    <xf numFmtId="0" fontId="64"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64" fillId="0" borderId="10" xfId="0" applyFont="1" applyBorder="1" applyAlignment="1">
      <alignment horizontal="center" vertical="center"/>
    </xf>
    <xf numFmtId="0" fontId="62" fillId="0" borderId="0" xfId="0" applyFont="1" applyAlignment="1">
      <alignment horizontal="center" wrapText="1"/>
    </xf>
    <xf numFmtId="0" fontId="64" fillId="0" borderId="14" xfId="0" applyFont="1" applyBorder="1" applyAlignment="1">
      <alignment horizontal="center" vertical="center"/>
    </xf>
    <xf numFmtId="0" fontId="64" fillId="0" borderId="12" xfId="0" applyFont="1" applyBorder="1" applyAlignment="1">
      <alignment horizontal="center" vertical="center"/>
    </xf>
    <xf numFmtId="0" fontId="64"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4" xfId="0" applyFont="1" applyBorder="1" applyAlignment="1">
      <alignment horizontal="center" vertical="center"/>
    </xf>
    <xf numFmtId="0" fontId="60" fillId="0" borderId="12"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0" fontId="66" fillId="0" borderId="15" xfId="0" applyFont="1" applyBorder="1" applyAlignment="1">
      <alignment horizontal="right"/>
    </xf>
    <xf numFmtId="0" fontId="61" fillId="0" borderId="10" xfId="0" applyFont="1" applyBorder="1" applyAlignment="1">
      <alignment horizontal="center" vertical="center"/>
    </xf>
    <xf numFmtId="2" fontId="61" fillId="0" borderId="10" xfId="0" applyNumberFormat="1" applyFont="1" applyBorder="1" applyAlignment="1">
      <alignment horizontal="center" vertical="center"/>
    </xf>
    <xf numFmtId="0" fontId="60"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4" fontId="61" fillId="0" borderId="10" xfId="0" applyNumberFormat="1" applyFont="1" applyBorder="1" applyAlignment="1">
      <alignment horizontal="right"/>
    </xf>
    <xf numFmtId="0" fontId="61" fillId="0" borderId="10" xfId="0" applyFont="1" applyBorder="1" applyAlignment="1">
      <alignment horizontal="right"/>
    </xf>
    <xf numFmtId="0" fontId="60" fillId="0" borderId="0" xfId="0" applyFont="1" applyBorder="1" applyAlignment="1">
      <alignment horizontal="center"/>
    </xf>
    <xf numFmtId="0" fontId="60" fillId="0" borderId="10" xfId="0" applyFont="1" applyBorder="1" applyAlignment="1">
      <alignment horizontal="center"/>
    </xf>
    <xf numFmtId="189" fontId="61" fillId="0" borderId="10" xfId="0" applyNumberFormat="1" applyFont="1" applyBorder="1" applyAlignment="1">
      <alignment horizontal="center" vertical="center"/>
    </xf>
    <xf numFmtId="0" fontId="61" fillId="0" borderId="10" xfId="0" applyFont="1" applyBorder="1" applyAlignment="1">
      <alignment horizontal="left" wrapText="1"/>
    </xf>
    <xf numFmtId="4" fontId="2" fillId="0" borderId="10" xfId="0" applyNumberFormat="1" applyFont="1" applyBorder="1" applyAlignment="1">
      <alignment horizontal="right"/>
    </xf>
    <xf numFmtId="4" fontId="61" fillId="0" borderId="10" xfId="0" applyNumberFormat="1" applyFont="1" applyBorder="1" applyAlignment="1" quotePrefix="1">
      <alignment horizontal="right"/>
    </xf>
    <xf numFmtId="0" fontId="60" fillId="0" borderId="23" xfId="0" applyFont="1" applyBorder="1" applyAlignment="1">
      <alignment horizontal="center"/>
    </xf>
    <xf numFmtId="0" fontId="60" fillId="0" borderId="15" xfId="0" applyFont="1" applyBorder="1" applyAlignment="1">
      <alignment horizontal="center"/>
    </xf>
    <xf numFmtId="0" fontId="60" fillId="0" borderId="24" xfId="0" applyFont="1" applyBorder="1" applyAlignment="1">
      <alignment horizontal="center"/>
    </xf>
    <xf numFmtId="0" fontId="60" fillId="0" borderId="11"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4" xfId="0" applyFont="1" applyBorder="1" applyAlignment="1">
      <alignment horizontal="center" vertical="center"/>
    </xf>
    <xf numFmtId="0" fontId="61" fillId="0" borderId="14" xfId="0" applyFont="1" applyBorder="1" applyAlignment="1">
      <alignment horizontal="center"/>
    </xf>
    <xf numFmtId="0" fontId="61" fillId="0" borderId="12" xfId="0" applyFont="1" applyBorder="1" applyAlignment="1">
      <alignment horizontal="center"/>
    </xf>
    <xf numFmtId="0" fontId="61"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88" formatCode="0.000"/>
      <border/>
    </dxf>
    <dxf>
      <font>
        <color rgb="FFFF0000"/>
      </font>
      <border/>
    </dxf>
    <dxf>
      <font>
        <b val="0"/>
      </font>
      <border/>
    </dxf>
    <dxf>
      <font>
        <name val="Times New Roman"/>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E25" sheet="BIEU 06THUANNAM"/>
  </cacheSource>
  <cacheFields count="5">
    <cacheField name="TT">
      <sharedItems containsMixedTypes="1" containsNumber="1" containsInteger="1"/>
    </cacheField>
    <cacheField name="Hạng mục">
      <sharedItems containsBlank="1" containsMixedTypes="0" count="17">
        <m/>
        <s v="Tổng cộng"/>
        <s v="Khoán bảo vệ rừng"/>
        <s v="Chương trình mục tiêu phát triển lâm nghiệp bền vững"/>
        <s v="Dự án JICA"/>
        <s v="Trồng rừng mới"/>
        <s v="Trồng và chăm sóc năm 1 rừng PH"/>
        <s v="Dự án SPRCC"/>
        <s v="Chương trình HPX"/>
        <s v="Trồng mới rừng sản xuất"/>
        <s v="Trồng rừng thay thế"/>
        <s v="Nâng cấp rừng trồng"/>
        <s v="Chăm sóc rừng"/>
        <s v="Khoanh nuôi xúc tiến tái sinh"/>
        <s v="Có tác động"/>
        <s v="Không tác động"/>
        <s v="Trồng cây phân tán"/>
      </sharedItems>
    </cacheField>
    <cacheField name="Đvt">
      <sharedItems containsMixedTypes="0"/>
    </cacheField>
    <cacheField name="Tổng cộng">
      <sharedItems containsMixedTypes="1" containsNumber="1"/>
    </cacheField>
    <cacheField name="Phân theo năm thực hiện">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2" firstHeaderRow="2" firstDataRow="2" firstDataCol="1"/>
  <pivotFields count="5">
    <pivotField compact="0" outline="0" subtotalTop="0" showAll="0"/>
    <pivotField axis="axisRow" compact="0" outline="0" subtotalTop="0" showAll="0">
      <items count="18">
        <item x="12"/>
        <item x="8"/>
        <item x="3"/>
        <item x="14"/>
        <item x="4"/>
        <item x="7"/>
        <item x="2"/>
        <item x="13"/>
        <item x="15"/>
        <item x="11"/>
        <item x="1"/>
        <item x="16"/>
        <item x="9"/>
        <item x="5"/>
        <item x="10"/>
        <item x="6"/>
        <item x="0"/>
        <item t="default"/>
      </items>
    </pivotField>
    <pivotField compact="0" outline="0" subtotalTop="0" showAll="0"/>
    <pivotField dataField="1" compact="0" outline="0" subtotalTop="0" showAll="0"/>
    <pivotField compact="0" outline="0" subtotalTop="0" showAll="0"/>
  </pivotFields>
  <rowFields count="1">
    <field x="1"/>
  </rowFields>
  <rowItems count="18">
    <i>
      <x/>
    </i>
    <i>
      <x v="1"/>
    </i>
    <i>
      <x v="2"/>
    </i>
    <i>
      <x v="3"/>
    </i>
    <i>
      <x v="4"/>
    </i>
    <i>
      <x v="5"/>
    </i>
    <i>
      <x v="6"/>
    </i>
    <i>
      <x v="7"/>
    </i>
    <i>
      <x v="8"/>
    </i>
    <i>
      <x v="9"/>
    </i>
    <i>
      <x v="10"/>
    </i>
    <i>
      <x v="11"/>
    </i>
    <i>
      <x v="12"/>
    </i>
    <i>
      <x v="13"/>
    </i>
    <i>
      <x v="14"/>
    </i>
    <i>
      <x v="15"/>
    </i>
    <i>
      <x v="16"/>
    </i>
    <i t="grand">
      <x/>
    </i>
  </rowItems>
  <colItems count="1">
    <i/>
  </colItems>
  <dataFields count="1">
    <dataField name="Sum of Tổng cộng" fld="3" baseField="1" baseItem="0"/>
  </dataFields>
  <formats count="21">
    <format dxfId="0">
      <pivotArea outline="0" fieldPosition="0">
        <references count="1">
          <reference field="1" count="1">
            <x v="2"/>
          </reference>
        </references>
      </pivotArea>
    </format>
    <format dxfId="0">
      <pivotArea outline="0" fieldPosition="0">
        <references count="1">
          <reference field="1" count="1">
            <x v="4"/>
          </reference>
        </references>
      </pivotArea>
    </format>
    <format dxfId="0">
      <pivotArea outline="0" fieldPosition="0">
        <references count="1">
          <reference field="1" count="1">
            <x v="5"/>
          </reference>
        </references>
      </pivotArea>
    </format>
    <format dxfId="0">
      <pivotArea outline="0" fieldPosition="0">
        <references count="1">
          <reference field="1" count="1">
            <x v="6"/>
          </reference>
        </references>
      </pivotArea>
    </format>
    <format dxfId="0">
      <pivotArea outline="0" fieldPosition="0">
        <references count="1">
          <reference field="1" count="1">
            <x v="10"/>
          </reference>
        </references>
      </pivotArea>
    </format>
    <format dxfId="0">
      <pivotArea outline="0" fieldPosition="0">
        <references count="1">
          <reference field="1" count="1">
            <x v="13"/>
          </reference>
        </references>
      </pivotArea>
    </format>
    <format dxfId="0">
      <pivotArea outline="0" fieldPosition="0">
        <references count="1">
          <reference field="1" count="1">
            <x v="14"/>
          </reference>
        </references>
      </pivotArea>
    </format>
    <format dxfId="0">
      <pivotArea outline="0" fieldPosition="0">
        <references count="1">
          <reference field="1" count="1">
            <x v="15"/>
          </reference>
        </references>
      </pivotArea>
    </format>
    <format dxfId="0">
      <pivotArea outline="0" fieldPosition="0" grandRow="1"/>
    </format>
    <format dxfId="0">
      <pivotArea outline="0" fieldPosition="0">
        <references count="1">
          <reference field="1" count="1">
            <x v="0"/>
          </reference>
        </references>
      </pivotArea>
    </format>
    <format dxfId="0">
      <pivotArea outline="0" fieldPosition="0">
        <references count="1">
          <reference field="1" count="1">
            <x v="3"/>
          </reference>
        </references>
      </pivotArea>
    </format>
    <format dxfId="0">
      <pivotArea outline="0" fieldPosition="0">
        <references count="1">
          <reference field="1" count="1">
            <x v="7"/>
          </reference>
        </references>
      </pivotArea>
    </format>
    <format dxfId="0">
      <pivotArea outline="0" fieldPosition="0">
        <references count="1">
          <reference field="1" count="1">
            <x v="8"/>
          </reference>
        </references>
      </pivotArea>
    </format>
    <format dxfId="0">
      <pivotArea outline="0" fieldPosition="0">
        <references count="1">
          <reference field="1" count="1">
            <x v="12"/>
          </reference>
        </references>
      </pivotArea>
    </format>
    <format dxfId="1">
      <pivotArea outline="0" fieldPosition="0" dataOnly="0" labelOnly="1">
        <references count="1">
          <reference field="1" count="1">
            <x v="11"/>
          </reference>
        </references>
      </pivotArea>
    </format>
    <format dxfId="1">
      <pivotArea outline="0" fieldPosition="0" dataOnly="0">
        <references count="1">
          <reference field="1" count="1">
            <x v="5"/>
          </reference>
        </references>
      </pivotArea>
    </format>
    <format dxfId="1">
      <pivotArea outline="0" fieldPosition="0" dataOnly="0">
        <references count="1">
          <reference field="1" count="1">
            <x v="2"/>
          </reference>
        </references>
      </pivotArea>
    </format>
    <format dxfId="1">
      <pivotArea outline="0" fieldPosition="0" dataOnly="0">
        <references count="1">
          <reference field="1" count="1">
            <x v="4"/>
          </reference>
        </references>
      </pivotArea>
    </format>
    <format dxfId="2">
      <pivotArea outline="0" fieldPosition="0">
        <references count="1">
          <reference field="1" count="1">
            <x v="11"/>
          </reference>
        </references>
      </pivotArea>
    </format>
    <format dxfId="1">
      <pivotArea outline="0" fieldPosition="0">
        <references count="1">
          <reference field="1" count="1">
            <x v="11"/>
          </reference>
        </references>
      </pivotArea>
    </format>
    <format dxfId="3">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D21" sqref="D21"/>
    </sheetView>
  </sheetViews>
  <sheetFormatPr defaultColWidth="9.140625" defaultRowHeight="15"/>
  <cols>
    <col min="1" max="1" width="3.28125" style="1" bestFit="1" customWidth="1"/>
    <col min="2" max="2" width="25.28125" style="1" bestFit="1" customWidth="1"/>
    <col min="3" max="3" width="9.140625" style="1" customWidth="1"/>
    <col min="4" max="10" width="6.7109375" style="1" customWidth="1"/>
    <col min="11" max="16384" width="9.00390625" style="1" customWidth="1"/>
  </cols>
  <sheetData>
    <row r="1" spans="1:10" ht="15">
      <c r="A1" s="262" t="s">
        <v>55</v>
      </c>
      <c r="B1" s="262"/>
      <c r="C1" s="262"/>
      <c r="D1" s="262"/>
      <c r="E1" s="262"/>
      <c r="F1" s="262"/>
      <c r="G1" s="262"/>
      <c r="H1" s="262"/>
      <c r="I1" s="262"/>
      <c r="J1" s="262"/>
    </row>
    <row r="2" spans="1:10" s="147" customFormat="1" ht="15">
      <c r="A2" s="262" t="s">
        <v>160</v>
      </c>
      <c r="B2" s="262"/>
      <c r="C2" s="262"/>
      <c r="D2" s="262"/>
      <c r="E2" s="262"/>
      <c r="F2" s="262"/>
      <c r="G2" s="262"/>
      <c r="H2" s="262"/>
      <c r="I2" s="262"/>
      <c r="J2" s="262"/>
    </row>
    <row r="3" spans="1:10" ht="15">
      <c r="A3" s="13"/>
      <c r="B3" s="13"/>
      <c r="C3" s="13"/>
      <c r="D3" s="13"/>
      <c r="E3" s="13"/>
      <c r="F3" s="13"/>
      <c r="G3" s="13"/>
      <c r="H3" s="13"/>
      <c r="I3" s="13"/>
      <c r="J3" s="13"/>
    </row>
    <row r="4" spans="1:10" ht="15">
      <c r="A4" s="7" t="s">
        <v>10</v>
      </c>
      <c r="B4" s="7" t="s">
        <v>36</v>
      </c>
      <c r="C4" s="7" t="s">
        <v>15</v>
      </c>
      <c r="D4" s="7">
        <v>2016</v>
      </c>
      <c r="E4" s="7">
        <v>2017</v>
      </c>
      <c r="F4" s="7">
        <v>2018</v>
      </c>
      <c r="G4" s="7">
        <v>2019</v>
      </c>
      <c r="H4" s="7">
        <v>2020</v>
      </c>
      <c r="I4" s="7">
        <v>2021</v>
      </c>
      <c r="J4" s="7" t="s">
        <v>33</v>
      </c>
    </row>
    <row r="5" spans="1:10" ht="15">
      <c r="A5" s="10">
        <v>1</v>
      </c>
      <c r="B5" s="11" t="s">
        <v>56</v>
      </c>
      <c r="C5" s="10" t="s">
        <v>65</v>
      </c>
      <c r="D5" s="171">
        <v>1</v>
      </c>
      <c r="E5" s="171">
        <v>1</v>
      </c>
      <c r="F5" s="171">
        <v>1</v>
      </c>
      <c r="G5" s="171">
        <v>1</v>
      </c>
      <c r="H5" s="171">
        <v>1</v>
      </c>
      <c r="I5" s="171">
        <v>1</v>
      </c>
      <c r="J5" s="89">
        <v>6</v>
      </c>
    </row>
    <row r="6" spans="1:10" ht="15">
      <c r="A6" s="10">
        <v>2</v>
      </c>
      <c r="B6" s="11" t="s">
        <v>57</v>
      </c>
      <c r="C6" s="10" t="s">
        <v>65</v>
      </c>
      <c r="D6" s="171"/>
      <c r="E6" s="171"/>
      <c r="F6" s="171"/>
      <c r="G6" s="171"/>
      <c r="H6" s="171"/>
      <c r="I6" s="171"/>
      <c r="J6" s="89"/>
    </row>
    <row r="7" spans="1:10" ht="15">
      <c r="A7" s="10">
        <v>3</v>
      </c>
      <c r="B7" s="11" t="s">
        <v>58</v>
      </c>
      <c r="C7" s="10" t="s">
        <v>65</v>
      </c>
      <c r="D7" s="171">
        <v>1</v>
      </c>
      <c r="E7" s="171">
        <v>1</v>
      </c>
      <c r="F7" s="171"/>
      <c r="G7" s="171"/>
      <c r="H7" s="171"/>
      <c r="I7" s="171"/>
      <c r="J7" s="89">
        <v>2</v>
      </c>
    </row>
    <row r="8" spans="1:10" ht="15">
      <c r="A8" s="10">
        <v>4</v>
      </c>
      <c r="B8" s="11" t="s">
        <v>59</v>
      </c>
      <c r="C8" s="10" t="s">
        <v>66</v>
      </c>
      <c r="D8" s="171">
        <v>495</v>
      </c>
      <c r="E8" s="171">
        <v>112</v>
      </c>
      <c r="F8" s="171">
        <v>137</v>
      </c>
      <c r="G8" s="171">
        <v>137</v>
      </c>
      <c r="H8" s="171">
        <v>325</v>
      </c>
      <c r="I8" s="171">
        <v>393</v>
      </c>
      <c r="J8" s="89">
        <f>SUM(D8:I8)</f>
        <v>1599</v>
      </c>
    </row>
    <row r="9" spans="1:10" ht="15">
      <c r="A9" s="10">
        <v>5</v>
      </c>
      <c r="B9" s="11" t="s">
        <v>60</v>
      </c>
      <c r="C9" s="10" t="s">
        <v>65</v>
      </c>
      <c r="D9" s="171">
        <v>36</v>
      </c>
      <c r="E9" s="171">
        <v>39</v>
      </c>
      <c r="F9" s="171">
        <v>23</v>
      </c>
      <c r="G9" s="171">
        <v>15</v>
      </c>
      <c r="H9" s="171">
        <v>16</v>
      </c>
      <c r="I9" s="171">
        <v>16</v>
      </c>
      <c r="J9" s="89">
        <f>SUM(D9:I9)</f>
        <v>145</v>
      </c>
    </row>
    <row r="10" spans="1:10" ht="15">
      <c r="A10" s="10">
        <v>6</v>
      </c>
      <c r="B10" s="11" t="s">
        <v>61</v>
      </c>
      <c r="C10" s="10" t="s">
        <v>67</v>
      </c>
      <c r="D10" s="211">
        <v>1658</v>
      </c>
      <c r="E10" s="171">
        <v>740</v>
      </c>
      <c r="F10" s="171">
        <v>728</v>
      </c>
      <c r="G10" s="171">
        <v>529</v>
      </c>
      <c r="H10" s="171">
        <v>483</v>
      </c>
      <c r="I10" s="171">
        <v>393</v>
      </c>
      <c r="J10" s="210">
        <f>SUM(D10:I10)</f>
        <v>4531</v>
      </c>
    </row>
    <row r="11" spans="1:10" ht="15">
      <c r="A11" s="10">
        <v>7</v>
      </c>
      <c r="B11" s="11" t="s">
        <v>62</v>
      </c>
      <c r="C11" s="10" t="s">
        <v>68</v>
      </c>
      <c r="D11" s="171">
        <v>1</v>
      </c>
      <c r="E11" s="171"/>
      <c r="F11" s="171"/>
      <c r="G11" s="171"/>
      <c r="H11" s="171"/>
      <c r="I11" s="171"/>
      <c r="J11" s="89">
        <v>1</v>
      </c>
    </row>
    <row r="12" spans="1:10" ht="15">
      <c r="A12" s="10">
        <v>8</v>
      </c>
      <c r="B12" s="11" t="s">
        <v>63</v>
      </c>
      <c r="C12" s="10" t="s">
        <v>68</v>
      </c>
      <c r="D12" s="208"/>
      <c r="E12" s="208"/>
      <c r="F12" s="208"/>
      <c r="G12" s="208"/>
      <c r="H12" s="208"/>
      <c r="I12" s="208"/>
      <c r="J12" s="209"/>
    </row>
    <row r="13" spans="1:10" ht="15">
      <c r="A13" s="10">
        <v>9</v>
      </c>
      <c r="B13" s="11" t="s">
        <v>64</v>
      </c>
      <c r="C13" s="10" t="s">
        <v>68</v>
      </c>
      <c r="D13" s="50"/>
      <c r="E13" s="50"/>
      <c r="F13" s="50"/>
      <c r="G13" s="50"/>
      <c r="H13" s="50"/>
      <c r="I13" s="50"/>
      <c r="J13" s="81"/>
    </row>
    <row r="14" spans="1:10" ht="15">
      <c r="A14" s="12"/>
      <c r="B14" s="12"/>
      <c r="C14" s="12"/>
      <c r="D14" s="12"/>
      <c r="E14" s="12"/>
      <c r="F14" s="12"/>
      <c r="G14" s="12"/>
      <c r="H14" s="12"/>
      <c r="I14" s="12"/>
      <c r="J14" s="12"/>
    </row>
    <row r="15" spans="1:10" ht="15">
      <c r="A15" s="12"/>
      <c r="B15" s="12"/>
      <c r="C15" s="12"/>
      <c r="D15" s="12"/>
      <c r="E15" s="12"/>
      <c r="F15" s="12"/>
      <c r="G15" s="12"/>
      <c r="H15" s="12"/>
      <c r="I15" s="12"/>
      <c r="J15" s="12"/>
    </row>
    <row r="16" spans="1:10" ht="15">
      <c r="A16" s="12"/>
      <c r="B16" s="12"/>
      <c r="C16" s="12"/>
      <c r="D16" s="12"/>
      <c r="E16" s="12"/>
      <c r="F16" s="12"/>
      <c r="G16" s="12"/>
      <c r="H16" s="12"/>
      <c r="I16" s="12"/>
      <c r="J16" s="12"/>
    </row>
    <row r="17" spans="1:10" ht="15">
      <c r="A17" s="12"/>
      <c r="B17" s="12"/>
      <c r="C17" s="12"/>
      <c r="D17" s="12"/>
      <c r="E17" s="12"/>
      <c r="F17" s="12"/>
      <c r="G17" s="12"/>
      <c r="H17" s="12"/>
      <c r="I17" s="12"/>
      <c r="J17" s="12"/>
    </row>
    <row r="18" spans="1:10" ht="15">
      <c r="A18" s="263"/>
      <c r="B18" s="263"/>
      <c r="C18" s="263"/>
      <c r="D18" s="263"/>
      <c r="E18" s="263"/>
      <c r="F18" s="263"/>
      <c r="G18" s="263"/>
      <c r="H18" s="263"/>
      <c r="I18" s="263"/>
      <c r="J18" s="263"/>
    </row>
    <row r="19" spans="1:10" ht="15">
      <c r="A19" s="160"/>
      <c r="B19" s="160"/>
      <c r="C19" s="160"/>
      <c r="D19" s="160"/>
      <c r="E19" s="160"/>
      <c r="F19" s="160"/>
      <c r="G19" s="160"/>
      <c r="H19" s="160"/>
      <c r="I19" s="160"/>
      <c r="J19" s="160"/>
    </row>
    <row r="20" spans="1:10" ht="15">
      <c r="A20" s="58"/>
      <c r="B20" s="58"/>
      <c r="C20" s="58"/>
      <c r="D20" s="58"/>
      <c r="E20" s="58"/>
      <c r="F20" s="58"/>
      <c r="G20" s="58"/>
      <c r="H20" s="58"/>
      <c r="I20" s="58"/>
      <c r="J20" s="58"/>
    </row>
    <row r="21" spans="1:10" ht="15">
      <c r="A21" s="161"/>
      <c r="B21" s="68"/>
      <c r="C21" s="161"/>
      <c r="D21" s="68"/>
      <c r="E21" s="68"/>
      <c r="F21" s="68"/>
      <c r="G21" s="68"/>
      <c r="H21" s="68"/>
      <c r="I21" s="68"/>
      <c r="J21" s="68"/>
    </row>
    <row r="22" spans="1:10" ht="15">
      <c r="A22" s="161"/>
      <c r="B22" s="68"/>
      <c r="C22" s="161"/>
      <c r="D22" s="68"/>
      <c r="E22" s="68"/>
      <c r="F22" s="68"/>
      <c r="G22" s="68"/>
      <c r="H22" s="68"/>
      <c r="I22" s="68"/>
      <c r="J22" s="68"/>
    </row>
    <row r="23" spans="1:10" ht="15">
      <c r="A23" s="161"/>
      <c r="B23" s="68"/>
      <c r="C23" s="161"/>
      <c r="D23" s="68"/>
      <c r="E23" s="68"/>
      <c r="F23" s="68"/>
      <c r="G23" s="68"/>
      <c r="H23" s="68"/>
      <c r="I23" s="68"/>
      <c r="J23" s="68"/>
    </row>
    <row r="24" spans="1:10" ht="15">
      <c r="A24" s="161"/>
      <c r="B24" s="68"/>
      <c r="C24" s="161"/>
      <c r="D24" s="161"/>
      <c r="E24" s="161"/>
      <c r="F24" s="161"/>
      <c r="G24" s="161"/>
      <c r="H24" s="161"/>
      <c r="I24" s="161"/>
      <c r="J24" s="162"/>
    </row>
    <row r="25" spans="1:10" ht="15">
      <c r="A25" s="161"/>
      <c r="B25" s="68"/>
      <c r="C25" s="161"/>
      <c r="D25" s="161"/>
      <c r="E25" s="161"/>
      <c r="F25" s="161"/>
      <c r="G25" s="161"/>
      <c r="H25" s="161"/>
      <c r="I25" s="161"/>
      <c r="J25" s="162"/>
    </row>
    <row r="26" spans="1:10" ht="15">
      <c r="A26" s="161"/>
      <c r="B26" s="68"/>
      <c r="C26" s="161"/>
      <c r="D26" s="161"/>
      <c r="E26" s="161"/>
      <c r="F26" s="161"/>
      <c r="G26" s="161"/>
      <c r="H26" s="161"/>
      <c r="I26" s="161"/>
      <c r="J26" s="162"/>
    </row>
    <row r="27" spans="1:10" ht="15">
      <c r="A27" s="161"/>
      <c r="B27" s="68"/>
      <c r="C27" s="161"/>
      <c r="D27" s="68"/>
      <c r="E27" s="68"/>
      <c r="F27" s="68"/>
      <c r="G27" s="68"/>
      <c r="H27" s="68"/>
      <c r="I27" s="68"/>
      <c r="J27" s="68"/>
    </row>
    <row r="28" spans="1:10" ht="15">
      <c r="A28" s="161"/>
      <c r="B28" s="68"/>
      <c r="C28" s="161"/>
      <c r="D28" s="68"/>
      <c r="E28" s="68"/>
      <c r="F28" s="68"/>
      <c r="G28" s="68"/>
      <c r="H28" s="68"/>
      <c r="I28" s="68"/>
      <c r="J28" s="68"/>
    </row>
    <row r="29" spans="1:10" ht="15">
      <c r="A29" s="161"/>
      <c r="B29" s="68"/>
      <c r="C29" s="161"/>
      <c r="D29" s="68"/>
      <c r="E29" s="68"/>
      <c r="F29" s="68"/>
      <c r="G29" s="68"/>
      <c r="H29" s="68"/>
      <c r="I29" s="68"/>
      <c r="J29" s="68"/>
    </row>
  </sheetData>
  <sheetProtection/>
  <mergeCells count="3">
    <mergeCell ref="A1:J1"/>
    <mergeCell ref="A18:J18"/>
    <mergeCell ref="A2:J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C22"/>
  <sheetViews>
    <sheetView zoomScalePageLayoutView="0" workbookViewId="0" topLeftCell="A4">
      <selection activeCell="E27" sqref="E27"/>
    </sheetView>
  </sheetViews>
  <sheetFormatPr defaultColWidth="9.140625" defaultRowHeight="15"/>
  <cols>
    <col min="1" max="1" width="45.7109375" style="195" bestFit="1" customWidth="1"/>
    <col min="2" max="2" width="11.8515625" style="195" bestFit="1" customWidth="1"/>
    <col min="3" max="16384" width="9.00390625" style="195" customWidth="1"/>
  </cols>
  <sheetData>
    <row r="3" spans="1:2" ht="15">
      <c r="A3" s="196" t="s">
        <v>166</v>
      </c>
      <c r="B3" s="197"/>
    </row>
    <row r="4" spans="1:2" ht="15">
      <c r="A4" s="196" t="s">
        <v>0</v>
      </c>
      <c r="B4" s="197" t="s">
        <v>165</v>
      </c>
    </row>
    <row r="5" spans="1:2" ht="15">
      <c r="A5" s="198" t="s">
        <v>6</v>
      </c>
      <c r="B5" s="199">
        <v>5979.9</v>
      </c>
    </row>
    <row r="6" spans="1:2" ht="15">
      <c r="A6" s="200" t="s">
        <v>157</v>
      </c>
      <c r="B6" s="201"/>
    </row>
    <row r="7" spans="1:3" ht="15">
      <c r="A7" s="202" t="s">
        <v>4</v>
      </c>
      <c r="B7" s="203">
        <v>40041.26467700001</v>
      </c>
      <c r="C7" s="195">
        <v>40041.26467700001</v>
      </c>
    </row>
    <row r="8" spans="1:3" ht="15">
      <c r="A8" s="200" t="s">
        <v>8</v>
      </c>
      <c r="B8" s="204">
        <v>3617.2</v>
      </c>
      <c r="C8" s="195">
        <v>34187.503761</v>
      </c>
    </row>
    <row r="9" spans="1:3" ht="15">
      <c r="A9" s="202" t="s">
        <v>17</v>
      </c>
      <c r="B9" s="203">
        <v>34187.503761</v>
      </c>
      <c r="C9" s="195">
        <v>11639.616094999998</v>
      </c>
    </row>
    <row r="10" spans="1:3" ht="15">
      <c r="A10" s="202" t="s">
        <v>156</v>
      </c>
      <c r="B10" s="203">
        <v>11639.616094999998</v>
      </c>
      <c r="C10" s="195">
        <v>1444.0059999999999</v>
      </c>
    </row>
    <row r="11" spans="1:3" ht="15">
      <c r="A11" s="200" t="s">
        <v>3</v>
      </c>
      <c r="B11" s="204">
        <v>27761.290129999998</v>
      </c>
      <c r="C11" s="195">
        <f>SUM(C7:C10)</f>
        <v>87312.390533</v>
      </c>
    </row>
    <row r="12" spans="1:2" ht="15">
      <c r="A12" s="200" t="s">
        <v>7</v>
      </c>
      <c r="B12" s="204">
        <v>4006.8999999999996</v>
      </c>
    </row>
    <row r="13" spans="1:2" ht="15">
      <c r="A13" s="200" t="s">
        <v>9</v>
      </c>
      <c r="B13" s="204">
        <v>389.7</v>
      </c>
    </row>
    <row r="14" spans="1:2" ht="15">
      <c r="A14" s="200" t="s">
        <v>159</v>
      </c>
      <c r="B14" s="201"/>
    </row>
    <row r="15" spans="1:2" ht="15">
      <c r="A15" s="200" t="s">
        <v>28</v>
      </c>
      <c r="B15" s="204">
        <v>68800.92841899999</v>
      </c>
    </row>
    <row r="16" spans="1:2" ht="15">
      <c r="A16" s="202" t="s">
        <v>14</v>
      </c>
      <c r="B16" s="205">
        <v>1444.0059999999999</v>
      </c>
    </row>
    <row r="17" spans="1:2" ht="15">
      <c r="A17" s="200" t="s">
        <v>20</v>
      </c>
      <c r="B17" s="204">
        <v>188.7</v>
      </c>
    </row>
    <row r="18" spans="1:2" ht="15">
      <c r="A18" s="200" t="s">
        <v>5</v>
      </c>
      <c r="B18" s="204">
        <v>29608.832289</v>
      </c>
    </row>
    <row r="19" spans="1:2" ht="15">
      <c r="A19" s="200" t="s">
        <v>23</v>
      </c>
      <c r="B19" s="204">
        <v>4432.557742000001</v>
      </c>
    </row>
    <row r="20" spans="1:2" ht="15">
      <c r="A20" s="200" t="s">
        <v>19</v>
      </c>
      <c r="B20" s="204">
        <v>24987.574547</v>
      </c>
    </row>
    <row r="21" spans="1:2" ht="15">
      <c r="A21" s="200" t="s">
        <v>163</v>
      </c>
      <c r="B21" s="201"/>
    </row>
    <row r="22" spans="1:2" ht="15">
      <c r="A22" s="206" t="s">
        <v>164</v>
      </c>
      <c r="B22" s="207">
        <v>257085.97366000002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IV16384"/>
    </sheetView>
  </sheetViews>
  <sheetFormatPr defaultColWidth="9.140625" defaultRowHeight="15"/>
  <cols>
    <col min="1" max="1" width="4.7109375" style="1" customWidth="1"/>
    <col min="2" max="2" width="14.00390625" style="1" customWidth="1"/>
    <col min="3" max="3" width="7.7109375" style="1" customWidth="1"/>
    <col min="4" max="4" width="7.28125" style="1" customWidth="1"/>
    <col min="5" max="6" width="8.140625" style="1" customWidth="1"/>
    <col min="7" max="7" width="6.8515625" style="1" customWidth="1"/>
    <col min="8" max="8" width="7.8515625" style="1" customWidth="1"/>
    <col min="9" max="9" width="7.28125" style="1" customWidth="1"/>
    <col min="10" max="10" width="6.7109375" style="1" customWidth="1"/>
    <col min="11" max="11" width="6.140625" style="1" customWidth="1"/>
    <col min="12" max="12" width="16.8515625" style="1" customWidth="1"/>
    <col min="13" max="16384" width="9.140625" style="1" customWidth="1"/>
  </cols>
  <sheetData>
    <row r="1" spans="1:12" ht="15">
      <c r="A1" s="262" t="s">
        <v>122</v>
      </c>
      <c r="B1" s="262"/>
      <c r="C1" s="262"/>
      <c r="D1" s="262"/>
      <c r="E1" s="262"/>
      <c r="F1" s="262"/>
      <c r="G1" s="262"/>
      <c r="H1" s="262"/>
      <c r="I1" s="262"/>
      <c r="J1" s="262"/>
      <c r="K1" s="262"/>
      <c r="L1" s="262"/>
    </row>
    <row r="3" spans="1:12" ht="15">
      <c r="A3" s="281" t="s">
        <v>69</v>
      </c>
      <c r="B3" s="281" t="s">
        <v>70</v>
      </c>
      <c r="C3" s="281" t="s">
        <v>78</v>
      </c>
      <c r="D3" s="281" t="s">
        <v>71</v>
      </c>
      <c r="E3" s="281" t="s">
        <v>72</v>
      </c>
      <c r="F3" s="293" t="s">
        <v>73</v>
      </c>
      <c r="G3" s="293"/>
      <c r="H3" s="293"/>
      <c r="I3" s="293"/>
      <c r="J3" s="281" t="s">
        <v>87</v>
      </c>
      <c r="K3" s="281" t="s">
        <v>88</v>
      </c>
      <c r="L3" s="281" t="s">
        <v>89</v>
      </c>
    </row>
    <row r="4" spans="1:12" ht="60.75" customHeight="1">
      <c r="A4" s="281"/>
      <c r="B4" s="281"/>
      <c r="C4" s="281"/>
      <c r="D4" s="281"/>
      <c r="E4" s="281"/>
      <c r="F4" s="14" t="s">
        <v>74</v>
      </c>
      <c r="G4" s="15" t="s">
        <v>75</v>
      </c>
      <c r="H4" s="15" t="s">
        <v>76</v>
      </c>
      <c r="I4" s="15" t="s">
        <v>77</v>
      </c>
      <c r="J4" s="281"/>
      <c r="K4" s="281"/>
      <c r="L4" s="281"/>
    </row>
    <row r="5" spans="1:12" ht="24.75">
      <c r="A5" s="307"/>
      <c r="B5" s="17" t="s">
        <v>79</v>
      </c>
      <c r="C5" s="37" t="s">
        <v>123</v>
      </c>
      <c r="D5" s="37"/>
      <c r="E5" s="37" t="s">
        <v>123</v>
      </c>
      <c r="F5" s="37"/>
      <c r="G5" s="37"/>
      <c r="H5" s="37"/>
      <c r="I5" s="37"/>
      <c r="J5" s="37"/>
      <c r="K5" s="306">
        <v>92.4</v>
      </c>
      <c r="L5" s="306"/>
    </row>
    <row r="6" spans="1:12" ht="24.75">
      <c r="A6" s="308"/>
      <c r="B6" s="17" t="s">
        <v>80</v>
      </c>
      <c r="C6" s="19">
        <v>25503.31</v>
      </c>
      <c r="D6" s="20">
        <f>F6-C6</f>
        <v>-490.5699999999997</v>
      </c>
      <c r="E6" s="5">
        <f>F6</f>
        <v>25012.74</v>
      </c>
      <c r="F6" s="19">
        <v>25012.74</v>
      </c>
      <c r="G6" s="18"/>
      <c r="H6" s="19">
        <v>23071.38</v>
      </c>
      <c r="I6" s="19">
        <v>1941.36</v>
      </c>
      <c r="J6" s="11"/>
      <c r="K6" s="287"/>
      <c r="L6" s="287"/>
    </row>
    <row r="7" spans="1:12" ht="15">
      <c r="A7" s="308"/>
      <c r="B7" s="11" t="s">
        <v>81</v>
      </c>
      <c r="C7" s="19">
        <v>21798.4</v>
      </c>
      <c r="D7" s="20">
        <f aca="true" t="shared" si="0" ref="D7:D12">F7-C7</f>
        <v>1313.7799999999988</v>
      </c>
      <c r="E7" s="5">
        <f aca="true" t="shared" si="1" ref="E7:E12">F7</f>
        <v>23112.18</v>
      </c>
      <c r="F7" s="19">
        <v>23112.18</v>
      </c>
      <c r="G7" s="18"/>
      <c r="H7" s="19">
        <v>21879.9</v>
      </c>
      <c r="I7" s="19">
        <v>1232.28</v>
      </c>
      <c r="J7" s="11"/>
      <c r="K7" s="287"/>
      <c r="L7" s="287"/>
    </row>
    <row r="8" spans="1:12" ht="15">
      <c r="A8" s="308"/>
      <c r="B8" s="11" t="s">
        <v>82</v>
      </c>
      <c r="C8" s="19">
        <v>21449.56</v>
      </c>
      <c r="D8" s="20">
        <f t="shared" si="0"/>
        <v>838.2700000000004</v>
      </c>
      <c r="E8" s="5">
        <f t="shared" si="1"/>
        <v>22287.83</v>
      </c>
      <c r="F8" s="19">
        <v>22287.83</v>
      </c>
      <c r="G8" s="18"/>
      <c r="H8" s="19">
        <v>21147.47</v>
      </c>
      <c r="I8" s="19">
        <v>1140.36</v>
      </c>
      <c r="J8" s="11"/>
      <c r="K8" s="287"/>
      <c r="L8" s="287"/>
    </row>
    <row r="9" spans="1:12" ht="15">
      <c r="A9" s="308"/>
      <c r="B9" s="11" t="s">
        <v>83</v>
      </c>
      <c r="C9" s="18">
        <v>348.84</v>
      </c>
      <c r="D9" s="20">
        <f t="shared" si="0"/>
        <v>475.51000000000005</v>
      </c>
      <c r="E9" s="5">
        <f t="shared" si="1"/>
        <v>824.35</v>
      </c>
      <c r="F9" s="18">
        <v>824.35</v>
      </c>
      <c r="G9" s="18"/>
      <c r="H9" s="18">
        <v>732.43</v>
      </c>
      <c r="I9" s="18">
        <v>91.92</v>
      </c>
      <c r="J9" s="11"/>
      <c r="K9" s="287"/>
      <c r="L9" s="287"/>
    </row>
    <row r="10" spans="1:12" ht="24.75">
      <c r="A10" s="308"/>
      <c r="B10" s="17" t="s">
        <v>84</v>
      </c>
      <c r="C10" s="18">
        <v>87.75</v>
      </c>
      <c r="D10" s="20">
        <f t="shared" si="0"/>
        <v>448.78</v>
      </c>
      <c r="E10" s="5">
        <f t="shared" si="1"/>
        <v>536.53</v>
      </c>
      <c r="F10" s="18">
        <v>536.53</v>
      </c>
      <c r="G10" s="18"/>
      <c r="H10" s="18">
        <v>535.53</v>
      </c>
      <c r="I10" s="18">
        <v>1</v>
      </c>
      <c r="J10" s="11"/>
      <c r="K10" s="287"/>
      <c r="L10" s="287"/>
    </row>
    <row r="11" spans="1:12" ht="24.75">
      <c r="A11" s="308"/>
      <c r="B11" s="17" t="s">
        <v>85</v>
      </c>
      <c r="C11" s="18">
        <v>261.09</v>
      </c>
      <c r="D11" s="20">
        <f t="shared" si="0"/>
        <v>26.730000000000018</v>
      </c>
      <c r="E11" s="5">
        <f t="shared" si="1"/>
        <v>287.82</v>
      </c>
      <c r="F11" s="18">
        <v>287.82</v>
      </c>
      <c r="G11" s="18"/>
      <c r="H11" s="18">
        <v>196.9</v>
      </c>
      <c r="I11" s="18">
        <v>90.92</v>
      </c>
      <c r="J11" s="11"/>
      <c r="K11" s="287"/>
      <c r="L11" s="287"/>
    </row>
    <row r="12" spans="1:12" ht="15">
      <c r="A12" s="309"/>
      <c r="B12" s="17" t="s">
        <v>86</v>
      </c>
      <c r="C12" s="19">
        <v>3704.61</v>
      </c>
      <c r="D12" s="20">
        <f t="shared" si="0"/>
        <v>-1804.0500000000002</v>
      </c>
      <c r="E12" s="5">
        <f t="shared" si="1"/>
        <v>1900.56</v>
      </c>
      <c r="F12" s="19">
        <v>1900.56</v>
      </c>
      <c r="G12" s="18"/>
      <c r="H12" s="19">
        <v>1191.48</v>
      </c>
      <c r="I12" s="18">
        <v>709.08</v>
      </c>
      <c r="J12" s="11"/>
      <c r="K12" s="288"/>
      <c r="L12" s="288"/>
    </row>
  </sheetData>
  <sheetProtection/>
  <mergeCells count="13">
    <mergeCell ref="K5:K12"/>
    <mergeCell ref="L5:L12"/>
    <mergeCell ref="A5:A12"/>
    <mergeCell ref="A3:A4"/>
    <mergeCell ref="B3:B4"/>
    <mergeCell ref="C3:C4"/>
    <mergeCell ref="D3:D4"/>
    <mergeCell ref="E3:E4"/>
    <mergeCell ref="F3:I3"/>
    <mergeCell ref="A1:L1"/>
    <mergeCell ref="J3:J4"/>
    <mergeCell ref="K3:K4"/>
    <mergeCell ref="L3:L4"/>
  </mergeCells>
  <printOptions/>
  <pageMargins left="0.45" right="0.4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
  <sheetViews>
    <sheetView zoomScalePageLayoutView="0" workbookViewId="0" topLeftCell="A1">
      <selection activeCell="D11" sqref="D11"/>
    </sheetView>
  </sheetViews>
  <sheetFormatPr defaultColWidth="9.140625" defaultRowHeight="15"/>
  <cols>
    <col min="1" max="1" width="11.8515625" style="1" customWidth="1"/>
    <col min="2" max="2" width="11.140625" style="1" customWidth="1"/>
    <col min="3" max="3" width="14.140625" style="1" customWidth="1"/>
    <col min="4" max="4" width="12.28125" style="1" customWidth="1"/>
    <col min="5" max="5" width="14.28125" style="1" customWidth="1"/>
    <col min="6" max="6" width="16.28125" style="1" customWidth="1"/>
    <col min="7" max="16384" width="9.140625" style="1" customWidth="1"/>
  </cols>
  <sheetData>
    <row r="1" spans="1:6" ht="15">
      <c r="A1" s="262" t="s">
        <v>173</v>
      </c>
      <c r="B1" s="262"/>
      <c r="C1" s="262"/>
      <c r="D1" s="262"/>
      <c r="E1" s="262"/>
      <c r="F1" s="262"/>
    </row>
    <row r="2" spans="1:6" s="147" customFormat="1" ht="15">
      <c r="A2" s="262" t="s">
        <v>160</v>
      </c>
      <c r="B2" s="262"/>
      <c r="C2" s="262"/>
      <c r="D2" s="262"/>
      <c r="E2" s="262"/>
      <c r="F2" s="262"/>
    </row>
    <row r="4" spans="1:6" ht="24">
      <c r="A4" s="9" t="s">
        <v>29</v>
      </c>
      <c r="B4" s="158" t="s">
        <v>175</v>
      </c>
      <c r="C4" s="158" t="s">
        <v>30</v>
      </c>
      <c r="D4" s="158" t="s">
        <v>174</v>
      </c>
      <c r="E4" s="158" t="s">
        <v>31</v>
      </c>
      <c r="F4" s="158" t="s">
        <v>32</v>
      </c>
    </row>
    <row r="5" spans="1:6" ht="15">
      <c r="A5" s="10">
        <v>2016</v>
      </c>
      <c r="B5" s="171">
        <v>2</v>
      </c>
      <c r="C5" s="100">
        <v>0.5</v>
      </c>
      <c r="D5" s="171">
        <v>2</v>
      </c>
      <c r="E5" s="171">
        <v>20</v>
      </c>
      <c r="F5" s="100" t="s">
        <v>161</v>
      </c>
    </row>
    <row r="6" spans="1:6" ht="15">
      <c r="A6" s="10">
        <v>2017</v>
      </c>
      <c r="B6" s="171">
        <v>3</v>
      </c>
      <c r="C6" s="100">
        <v>1.15</v>
      </c>
      <c r="D6" s="171">
        <v>3</v>
      </c>
      <c r="E6" s="171">
        <v>44</v>
      </c>
      <c r="F6" s="100" t="s">
        <v>161</v>
      </c>
    </row>
    <row r="7" spans="1:6" ht="15">
      <c r="A7" s="10">
        <v>2018</v>
      </c>
      <c r="B7" s="171">
        <v>5</v>
      </c>
      <c r="C7" s="100">
        <v>1.01</v>
      </c>
      <c r="D7" s="171">
        <v>5</v>
      </c>
      <c r="E7" s="171">
        <v>78</v>
      </c>
      <c r="F7" s="100" t="s">
        <v>161</v>
      </c>
    </row>
    <row r="8" spans="1:6" ht="15">
      <c r="A8" s="10">
        <v>2019</v>
      </c>
      <c r="B8" s="171">
        <v>5</v>
      </c>
      <c r="C8" s="100">
        <v>0.695</v>
      </c>
      <c r="D8" s="171">
        <v>5</v>
      </c>
      <c r="E8" s="171">
        <v>44</v>
      </c>
      <c r="F8" s="100" t="s">
        <v>161</v>
      </c>
    </row>
    <row r="9" spans="1:6" ht="15">
      <c r="A9" s="10">
        <v>2020</v>
      </c>
      <c r="B9" s="171">
        <v>12</v>
      </c>
      <c r="C9" s="100">
        <v>2</v>
      </c>
      <c r="D9" s="171">
        <v>12</v>
      </c>
      <c r="E9" s="171">
        <v>144</v>
      </c>
      <c r="F9" s="100" t="s">
        <v>161</v>
      </c>
    </row>
    <row r="10" spans="1:6" ht="15">
      <c r="A10" s="10">
        <v>2021</v>
      </c>
      <c r="B10" s="171">
        <v>1</v>
      </c>
      <c r="C10" s="100">
        <v>0.85</v>
      </c>
      <c r="D10" s="171">
        <v>1</v>
      </c>
      <c r="E10" s="171">
        <v>48</v>
      </c>
      <c r="F10" s="100" t="s">
        <v>161</v>
      </c>
    </row>
    <row r="11" spans="1:6" ht="15">
      <c r="A11" s="7" t="s">
        <v>33</v>
      </c>
      <c r="B11" s="149">
        <f>SUM(B5:B10)</f>
        <v>28</v>
      </c>
      <c r="C11" s="149">
        <f>SUM(C5:C10)</f>
        <v>6.205</v>
      </c>
      <c r="D11" s="149">
        <f>SUM(D5:D10)</f>
        <v>28</v>
      </c>
      <c r="E11" s="149">
        <f>SUM(E5:E10)</f>
        <v>378</v>
      </c>
      <c r="F11" s="150"/>
    </row>
  </sheetData>
  <sheetProtection/>
  <mergeCells count="2">
    <mergeCell ref="A1:F1"/>
    <mergeCell ref="A2:F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L11" sqref="L11"/>
    </sheetView>
  </sheetViews>
  <sheetFormatPr defaultColWidth="9.140625" defaultRowHeight="15"/>
  <cols>
    <col min="1" max="1" width="5.28125" style="1" bestFit="1" customWidth="1"/>
    <col min="2" max="2" width="29.28125" style="1" bestFit="1" customWidth="1"/>
    <col min="3" max="9" width="7.28125" style="1" customWidth="1"/>
    <col min="10" max="16384" width="9.140625" style="1" customWidth="1"/>
  </cols>
  <sheetData>
    <row r="1" spans="1:9" ht="15">
      <c r="A1" s="262" t="s">
        <v>34</v>
      </c>
      <c r="B1" s="262"/>
      <c r="C1" s="262"/>
      <c r="D1" s="262"/>
      <c r="E1" s="262"/>
      <c r="F1" s="262"/>
      <c r="G1" s="262"/>
      <c r="H1" s="262"/>
      <c r="I1" s="262"/>
    </row>
    <row r="2" spans="1:9" s="147" customFormat="1" ht="15">
      <c r="A2" s="262" t="s">
        <v>160</v>
      </c>
      <c r="B2" s="262"/>
      <c r="C2" s="262"/>
      <c r="D2" s="262"/>
      <c r="E2" s="262"/>
      <c r="F2" s="262"/>
      <c r="G2" s="262"/>
      <c r="H2" s="262"/>
      <c r="I2" s="262"/>
    </row>
    <row r="4" spans="1:9" ht="15">
      <c r="A4" s="149" t="s">
        <v>35</v>
      </c>
      <c r="B4" s="157" t="s">
        <v>36</v>
      </c>
      <c r="C4" s="164">
        <v>2016</v>
      </c>
      <c r="D4" s="164">
        <v>2017</v>
      </c>
      <c r="E4" s="164">
        <v>2018</v>
      </c>
      <c r="F4" s="164">
        <v>2019</v>
      </c>
      <c r="G4" s="164">
        <v>2020</v>
      </c>
      <c r="H4" s="164">
        <v>2021</v>
      </c>
      <c r="I4" s="164" t="s">
        <v>33</v>
      </c>
    </row>
    <row r="5" spans="1:9" ht="15">
      <c r="A5" s="10">
        <v>1</v>
      </c>
      <c r="B5" s="163" t="s">
        <v>37</v>
      </c>
      <c r="C5" s="77"/>
      <c r="D5" s="77"/>
      <c r="E5" s="77"/>
      <c r="F5" s="77">
        <v>1</v>
      </c>
      <c r="G5" s="77">
        <v>3</v>
      </c>
      <c r="H5" s="77"/>
      <c r="I5" s="77">
        <f>C5+D5+E5+F5+G5+H5</f>
        <v>4</v>
      </c>
    </row>
    <row r="6" spans="1:9" s="147" customFormat="1" ht="15">
      <c r="A6" s="150">
        <v>2</v>
      </c>
      <c r="B6" s="163" t="s">
        <v>176</v>
      </c>
      <c r="C6" s="77"/>
      <c r="D6" s="77"/>
      <c r="E6" s="77"/>
      <c r="F6" s="77">
        <v>1</v>
      </c>
      <c r="G6" s="77">
        <v>5</v>
      </c>
      <c r="H6" s="77"/>
      <c r="I6" s="77">
        <v>6</v>
      </c>
    </row>
    <row r="7" spans="1:9" s="147" customFormat="1" ht="15">
      <c r="A7" s="150">
        <v>3</v>
      </c>
      <c r="B7" s="163" t="s">
        <v>177</v>
      </c>
      <c r="C7" s="77"/>
      <c r="D7" s="77"/>
      <c r="E7" s="77"/>
      <c r="F7" s="77">
        <v>22</v>
      </c>
      <c r="G7" s="77">
        <v>10</v>
      </c>
      <c r="H7" s="77">
        <v>4</v>
      </c>
      <c r="I7" s="77">
        <v>36</v>
      </c>
    </row>
    <row r="8" spans="1:9" ht="15">
      <c r="A8" s="10">
        <v>2</v>
      </c>
      <c r="B8" s="163" t="s">
        <v>38</v>
      </c>
      <c r="C8" s="77"/>
      <c r="D8" s="77"/>
      <c r="E8" s="77"/>
      <c r="F8" s="77"/>
      <c r="G8" s="77">
        <v>3</v>
      </c>
      <c r="H8" s="77">
        <v>1</v>
      </c>
      <c r="I8" s="77">
        <f aca="true" t="shared" si="0" ref="I8:I13">C8+D8+E8+F8+G8+H8</f>
        <v>4</v>
      </c>
    </row>
    <row r="9" spans="1:9" ht="15">
      <c r="A9" s="10">
        <v>3</v>
      </c>
      <c r="B9" s="163" t="s">
        <v>39</v>
      </c>
      <c r="C9" s="77"/>
      <c r="D9" s="77"/>
      <c r="E9" s="77"/>
      <c r="F9" s="77"/>
      <c r="G9" s="77"/>
      <c r="H9" s="77"/>
      <c r="I9" s="77">
        <f t="shared" si="0"/>
        <v>0</v>
      </c>
    </row>
    <row r="10" spans="1:9" ht="15">
      <c r="A10" s="10">
        <v>4</v>
      </c>
      <c r="B10" s="163" t="s">
        <v>40</v>
      </c>
      <c r="C10" s="77"/>
      <c r="D10" s="77">
        <v>1</v>
      </c>
      <c r="E10" s="77"/>
      <c r="F10" s="77"/>
      <c r="G10" s="77"/>
      <c r="H10" s="77"/>
      <c r="I10" s="77">
        <f t="shared" si="0"/>
        <v>1</v>
      </c>
    </row>
    <row r="11" spans="1:9" ht="15">
      <c r="A11" s="10">
        <v>5</v>
      </c>
      <c r="B11" s="163" t="s">
        <v>54</v>
      </c>
      <c r="C11" s="77">
        <v>62</v>
      </c>
      <c r="D11" s="77">
        <v>44</v>
      </c>
      <c r="E11" s="77">
        <v>24</v>
      </c>
      <c r="F11" s="77">
        <v>3</v>
      </c>
      <c r="G11" s="77">
        <v>43</v>
      </c>
      <c r="H11" s="77">
        <v>60</v>
      </c>
      <c r="I11" s="77">
        <f t="shared" si="0"/>
        <v>236</v>
      </c>
    </row>
    <row r="12" spans="1:9" ht="15">
      <c r="A12" s="10">
        <v>6</v>
      </c>
      <c r="B12" s="163" t="s">
        <v>41</v>
      </c>
      <c r="C12" s="77">
        <v>1</v>
      </c>
      <c r="D12" s="77"/>
      <c r="E12" s="77"/>
      <c r="F12" s="77"/>
      <c r="G12" s="77"/>
      <c r="H12" s="77"/>
      <c r="I12" s="77">
        <f t="shared" si="0"/>
        <v>1</v>
      </c>
    </row>
    <row r="13" spans="1:9" ht="15">
      <c r="A13" s="10">
        <v>7</v>
      </c>
      <c r="B13" s="163" t="s">
        <v>42</v>
      </c>
      <c r="C13" s="77">
        <v>122</v>
      </c>
      <c r="D13" s="77">
        <v>50</v>
      </c>
      <c r="E13" s="77">
        <v>49</v>
      </c>
      <c r="F13" s="77">
        <v>20</v>
      </c>
      <c r="G13" s="77">
        <v>3</v>
      </c>
      <c r="H13" s="77">
        <v>9</v>
      </c>
      <c r="I13" s="77">
        <f t="shared" si="0"/>
        <v>253</v>
      </c>
    </row>
    <row r="14" spans="1:9" ht="15">
      <c r="A14" s="264" t="s">
        <v>33</v>
      </c>
      <c r="B14" s="265"/>
      <c r="C14" s="165">
        <f aca="true" t="shared" si="1" ref="C14:I14">SUM(C5:C13)</f>
        <v>185</v>
      </c>
      <c r="D14" s="165">
        <f t="shared" si="1"/>
        <v>95</v>
      </c>
      <c r="E14" s="165">
        <f t="shared" si="1"/>
        <v>73</v>
      </c>
      <c r="F14" s="165">
        <f t="shared" si="1"/>
        <v>47</v>
      </c>
      <c r="G14" s="165">
        <f t="shared" si="1"/>
        <v>67</v>
      </c>
      <c r="H14" s="165">
        <f t="shared" si="1"/>
        <v>74</v>
      </c>
      <c r="I14" s="165">
        <f t="shared" si="1"/>
        <v>541</v>
      </c>
    </row>
  </sheetData>
  <sheetProtection/>
  <mergeCells count="3">
    <mergeCell ref="A1:I1"/>
    <mergeCell ref="A14:B14"/>
    <mergeCell ref="A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
      <selection activeCell="B14" sqref="B14:G14"/>
    </sheetView>
  </sheetViews>
  <sheetFormatPr defaultColWidth="9.140625" defaultRowHeight="15"/>
  <cols>
    <col min="1" max="1" width="21.7109375" style="1" customWidth="1"/>
    <col min="2" max="2" width="10.421875" style="1" customWidth="1"/>
    <col min="3" max="3" width="10.7109375" style="1" customWidth="1"/>
    <col min="4" max="4" width="10.28125" style="1" customWidth="1"/>
    <col min="5" max="5" width="11.00390625" style="1" customWidth="1"/>
    <col min="6" max="6" width="10.28125" style="1" customWidth="1"/>
    <col min="7" max="7" width="11.7109375" style="1" customWidth="1"/>
    <col min="8" max="8" width="11.00390625" style="1" customWidth="1"/>
    <col min="9" max="16384" width="9.140625" style="1" customWidth="1"/>
  </cols>
  <sheetData>
    <row r="1" spans="1:8" ht="15">
      <c r="A1" s="262" t="s">
        <v>43</v>
      </c>
      <c r="B1" s="262"/>
      <c r="C1" s="262"/>
      <c r="D1" s="262"/>
      <c r="E1" s="262"/>
      <c r="F1" s="262"/>
      <c r="G1" s="262"/>
      <c r="H1" s="262"/>
    </row>
    <row r="2" spans="1:8" s="147" customFormat="1" ht="15">
      <c r="A2" s="262" t="s">
        <v>160</v>
      </c>
      <c r="B2" s="262"/>
      <c r="C2" s="262"/>
      <c r="D2" s="262"/>
      <c r="E2" s="262"/>
      <c r="F2" s="262"/>
      <c r="G2" s="262"/>
      <c r="H2" s="262"/>
    </row>
    <row r="4" spans="1:8" ht="15">
      <c r="A4" s="157" t="s">
        <v>0</v>
      </c>
      <c r="B4" s="149">
        <v>2016</v>
      </c>
      <c r="C4" s="149">
        <v>2017</v>
      </c>
      <c r="D4" s="149">
        <v>2018</v>
      </c>
      <c r="E4" s="149">
        <v>2019</v>
      </c>
      <c r="F4" s="149">
        <v>2020</v>
      </c>
      <c r="G4" s="149">
        <v>2021</v>
      </c>
      <c r="H4" s="149" t="s">
        <v>33</v>
      </c>
    </row>
    <row r="5" spans="1:8" ht="15">
      <c r="A5" s="167" t="s">
        <v>44</v>
      </c>
      <c r="B5" s="98">
        <v>185</v>
      </c>
      <c r="C5" s="98">
        <v>95</v>
      </c>
      <c r="D5" s="98">
        <v>73</v>
      </c>
      <c r="E5" s="98">
        <v>23</v>
      </c>
      <c r="F5" s="98">
        <v>52</v>
      </c>
      <c r="G5" s="98">
        <v>70</v>
      </c>
      <c r="H5" s="149">
        <f>SUM(B5:G5)</f>
        <v>498</v>
      </c>
    </row>
    <row r="6" spans="1:8" ht="15">
      <c r="A6" s="167" t="s">
        <v>45</v>
      </c>
      <c r="B6" s="97"/>
      <c r="C6" s="98"/>
      <c r="D6" s="98"/>
      <c r="E6" s="98"/>
      <c r="F6" s="98"/>
      <c r="G6" s="98"/>
      <c r="H6" s="149">
        <f aca="true" t="shared" si="0" ref="H6:H12">SUM(B6:G6)</f>
        <v>0</v>
      </c>
    </row>
    <row r="7" spans="1:8" ht="15">
      <c r="A7" s="168" t="s">
        <v>46</v>
      </c>
      <c r="B7" s="97"/>
      <c r="C7" s="98"/>
      <c r="D7" s="98"/>
      <c r="E7" s="98"/>
      <c r="F7" s="98"/>
      <c r="G7" s="98"/>
      <c r="H7" s="149">
        <f t="shared" si="0"/>
        <v>0</v>
      </c>
    </row>
    <row r="8" spans="1:8" ht="15">
      <c r="A8" s="168" t="s">
        <v>47</v>
      </c>
      <c r="B8" s="98">
        <v>104</v>
      </c>
      <c r="C8" s="98">
        <v>61</v>
      </c>
      <c r="D8" s="98">
        <v>31</v>
      </c>
      <c r="E8" s="98">
        <v>13</v>
      </c>
      <c r="F8" s="98">
        <v>39</v>
      </c>
      <c r="G8" s="98">
        <v>79</v>
      </c>
      <c r="H8" s="149">
        <f t="shared" si="0"/>
        <v>327</v>
      </c>
    </row>
    <row r="9" spans="1:8" ht="15">
      <c r="A9" s="168" t="s">
        <v>48</v>
      </c>
      <c r="B9" s="98"/>
      <c r="C9" s="98"/>
      <c r="D9" s="98"/>
      <c r="E9" s="98"/>
      <c r="F9" s="98"/>
      <c r="G9" s="98"/>
      <c r="H9" s="149">
        <f t="shared" si="0"/>
        <v>0</v>
      </c>
    </row>
    <row r="10" spans="1:8" ht="15">
      <c r="A10" s="168" t="s">
        <v>49</v>
      </c>
      <c r="B10" s="98">
        <v>1</v>
      </c>
      <c r="C10" s="98"/>
      <c r="D10" s="98"/>
      <c r="E10" s="98"/>
      <c r="F10" s="98"/>
      <c r="G10" s="98"/>
      <c r="H10" s="149">
        <f t="shared" si="0"/>
        <v>1</v>
      </c>
    </row>
    <row r="11" spans="1:8" ht="15">
      <c r="A11" s="168" t="s">
        <v>50</v>
      </c>
      <c r="B11" s="98">
        <v>4.875</v>
      </c>
      <c r="C11" s="98"/>
      <c r="D11" s="98">
        <v>0.659</v>
      </c>
      <c r="E11" s="98"/>
      <c r="F11" s="98"/>
      <c r="G11" s="98">
        <v>0.028</v>
      </c>
      <c r="H11" s="149">
        <f t="shared" si="0"/>
        <v>5.561999999999999</v>
      </c>
    </row>
    <row r="12" spans="1:8" ht="15">
      <c r="A12" s="168" t="s">
        <v>51</v>
      </c>
      <c r="B12" s="98">
        <v>15.99</v>
      </c>
      <c r="C12" s="98">
        <v>6.815</v>
      </c>
      <c r="D12" s="98">
        <v>3.008</v>
      </c>
      <c r="E12" s="98">
        <v>1.597</v>
      </c>
      <c r="F12" s="98">
        <v>0.769</v>
      </c>
      <c r="G12" s="98">
        <v>0.572</v>
      </c>
      <c r="H12" s="149">
        <f t="shared" si="0"/>
        <v>28.750999999999998</v>
      </c>
    </row>
    <row r="13" spans="1:8" ht="15">
      <c r="A13" s="168" t="s">
        <v>52</v>
      </c>
      <c r="B13" s="169">
        <v>277608.5</v>
      </c>
      <c r="C13" s="169">
        <v>37400</v>
      </c>
      <c r="D13" s="169">
        <v>88388</v>
      </c>
      <c r="E13" s="169">
        <v>25500</v>
      </c>
      <c r="F13" s="169">
        <v>80700</v>
      </c>
      <c r="G13" s="169">
        <v>38120</v>
      </c>
      <c r="H13" s="166">
        <f>B13+C13+D13+E13+F13+G13</f>
        <v>547716.5</v>
      </c>
    </row>
    <row r="14" spans="1:8" ht="15">
      <c r="A14" s="167" t="s">
        <v>53</v>
      </c>
      <c r="B14" s="169">
        <v>463008.5</v>
      </c>
      <c r="C14" s="169">
        <v>122500</v>
      </c>
      <c r="D14" s="169">
        <v>144300</v>
      </c>
      <c r="E14" s="169">
        <v>70990</v>
      </c>
      <c r="F14" s="169">
        <v>143650</v>
      </c>
      <c r="G14" s="169">
        <v>132320</v>
      </c>
      <c r="H14" s="166">
        <f>B14+C14+D14+E14+F14+G14</f>
        <v>1076768.5</v>
      </c>
    </row>
    <row r="15" spans="1:8" ht="15">
      <c r="A15" s="12"/>
      <c r="B15" s="12"/>
      <c r="C15" s="12"/>
      <c r="D15" s="12"/>
      <c r="E15" s="12"/>
      <c r="F15" s="12"/>
      <c r="G15" s="12"/>
      <c r="H15" s="12"/>
    </row>
    <row r="16" spans="1:8" ht="15">
      <c r="A16" s="12"/>
      <c r="B16" s="12"/>
      <c r="C16" s="12"/>
      <c r="D16" s="12"/>
      <c r="E16" s="12"/>
      <c r="F16" s="12"/>
      <c r="G16" s="12"/>
      <c r="H16" s="12"/>
    </row>
    <row r="17" spans="1:8" ht="15">
      <c r="A17" s="12"/>
      <c r="B17" s="12"/>
      <c r="C17" s="12"/>
      <c r="D17" s="12"/>
      <c r="E17" s="12"/>
      <c r="F17" s="12"/>
      <c r="G17" s="12"/>
      <c r="H17" s="12"/>
    </row>
    <row r="18" spans="1:8" ht="15">
      <c r="A18" s="12"/>
      <c r="B18" s="12"/>
      <c r="C18" s="12"/>
      <c r="D18" s="12"/>
      <c r="E18" s="12"/>
      <c r="F18" s="12"/>
      <c r="G18" s="12"/>
      <c r="H18" s="12"/>
    </row>
    <row r="19" spans="1:8" ht="15">
      <c r="A19" s="12"/>
      <c r="B19" s="12"/>
      <c r="C19" s="12"/>
      <c r="D19" s="12"/>
      <c r="E19" s="12"/>
      <c r="F19" s="12"/>
      <c r="G19" s="12"/>
      <c r="H19" s="12"/>
    </row>
    <row r="20" spans="1:8" ht="15">
      <c r="A20" s="12"/>
      <c r="B20" s="12"/>
      <c r="C20" s="12"/>
      <c r="D20" s="12"/>
      <c r="E20" s="12"/>
      <c r="F20" s="12"/>
      <c r="G20" s="12"/>
      <c r="H20" s="12"/>
    </row>
    <row r="21" spans="1:8" ht="15">
      <c r="A21" s="12"/>
      <c r="B21" s="12"/>
      <c r="C21" s="12"/>
      <c r="D21" s="12"/>
      <c r="E21" s="12"/>
      <c r="F21" s="12"/>
      <c r="G21" s="12"/>
      <c r="H21" s="12"/>
    </row>
    <row r="22" spans="1:8" ht="15">
      <c r="A22" s="12"/>
      <c r="B22" s="12"/>
      <c r="C22" s="12"/>
      <c r="D22" s="12"/>
      <c r="E22" s="12"/>
      <c r="F22" s="12"/>
      <c r="G22" s="12"/>
      <c r="H22" s="12"/>
    </row>
    <row r="23" spans="1:8" ht="15">
      <c r="A23" s="12"/>
      <c r="B23" s="12"/>
      <c r="C23" s="12"/>
      <c r="D23" s="12"/>
      <c r="E23" s="12"/>
      <c r="F23" s="12"/>
      <c r="G23" s="12"/>
      <c r="H23" s="12"/>
    </row>
    <row r="24" spans="1:8" ht="15">
      <c r="A24" s="12"/>
      <c r="B24" s="12"/>
      <c r="C24" s="12"/>
      <c r="D24" s="12"/>
      <c r="E24" s="12"/>
      <c r="F24" s="12"/>
      <c r="G24" s="12"/>
      <c r="H24" s="12"/>
    </row>
  </sheetData>
  <sheetProtection/>
  <mergeCells count="2">
    <mergeCell ref="A1:H1"/>
    <mergeCell ref="A2:H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44"/>
  <sheetViews>
    <sheetView zoomScale="110" zoomScaleNormal="110" zoomScalePageLayoutView="0" workbookViewId="0" topLeftCell="E1">
      <selection activeCell="U11" sqref="U11"/>
    </sheetView>
  </sheetViews>
  <sheetFormatPr defaultColWidth="9.140625" defaultRowHeight="15"/>
  <cols>
    <col min="1" max="1" width="7.28125" style="147" customWidth="1"/>
    <col min="2" max="2" width="27.7109375" style="147" customWidth="1"/>
    <col min="3" max="9" width="9.140625" style="147" customWidth="1"/>
    <col min="10" max="10" width="9.7109375" style="147" customWidth="1"/>
    <col min="11" max="11" width="10.28125" style="147" customWidth="1"/>
    <col min="12" max="13" width="9.140625" style="147" customWidth="1"/>
    <col min="14" max="14" width="2.28125" style="1" customWidth="1"/>
    <col min="15" max="15" width="24.28125" style="1" customWidth="1"/>
    <col min="16" max="16" width="4.7109375" style="1" bestFit="1" customWidth="1"/>
    <col min="17" max="17" width="8.00390625" style="1" bestFit="1" customWidth="1"/>
    <col min="18" max="18" width="8.7109375" style="1" bestFit="1" customWidth="1"/>
    <col min="19" max="19" width="11.8515625" style="1" bestFit="1" customWidth="1"/>
    <col min="20" max="20" width="7.8515625" style="1" bestFit="1" customWidth="1"/>
    <col min="21" max="24" width="5.7109375" style="1" bestFit="1" customWidth="1"/>
    <col min="25" max="16384" width="9.140625" style="1" customWidth="1"/>
  </cols>
  <sheetData>
    <row r="1" spans="1:12" s="147" customFormat="1" ht="15">
      <c r="A1" s="273" t="s">
        <v>24</v>
      </c>
      <c r="B1" s="273"/>
      <c r="C1" s="273"/>
      <c r="D1" s="273"/>
      <c r="E1" s="273"/>
      <c r="F1" s="273"/>
      <c r="G1" s="273"/>
      <c r="H1" s="273"/>
      <c r="I1" s="273"/>
      <c r="J1" s="273"/>
      <c r="K1" s="273"/>
      <c r="L1" s="148"/>
    </row>
    <row r="2" spans="1:11" s="147" customFormat="1" ht="15">
      <c r="A2" s="262" t="s">
        <v>160</v>
      </c>
      <c r="B2" s="262"/>
      <c r="C2" s="262"/>
      <c r="D2" s="262"/>
      <c r="E2" s="262"/>
      <c r="F2" s="262"/>
      <c r="G2" s="262"/>
      <c r="H2" s="262"/>
      <c r="I2" s="262"/>
      <c r="J2" s="262"/>
      <c r="K2" s="262"/>
    </row>
    <row r="3" spans="11:38" ht="15" customHeight="1">
      <c r="K3" s="212" t="s">
        <v>167</v>
      </c>
      <c r="N3" s="268"/>
      <c r="O3" s="268"/>
      <c r="P3" s="268"/>
      <c r="Q3" s="268"/>
      <c r="R3" s="268"/>
      <c r="S3" s="268"/>
      <c r="T3" s="268"/>
      <c r="U3" s="268"/>
      <c r="V3" s="268"/>
      <c r="W3" s="268"/>
      <c r="X3" s="268"/>
      <c r="Y3" s="44"/>
      <c r="Z3" s="44"/>
      <c r="AA3" s="44"/>
      <c r="AB3" s="44"/>
      <c r="AC3" s="44"/>
      <c r="AD3" s="44"/>
      <c r="AE3" s="44"/>
      <c r="AF3" s="44"/>
      <c r="AG3" s="44"/>
      <c r="AH3" s="44"/>
      <c r="AI3" s="44"/>
      <c r="AJ3" s="44"/>
      <c r="AK3" s="44"/>
      <c r="AL3" s="44"/>
    </row>
    <row r="4" spans="1:38" ht="15">
      <c r="A4" s="274" t="s">
        <v>10</v>
      </c>
      <c r="B4" s="272" t="s">
        <v>0</v>
      </c>
      <c r="C4" s="272" t="s">
        <v>15</v>
      </c>
      <c r="D4" s="276" t="s">
        <v>1</v>
      </c>
      <c r="E4" s="276" t="s">
        <v>2</v>
      </c>
      <c r="F4" s="272" t="s">
        <v>25</v>
      </c>
      <c r="G4" s="272"/>
      <c r="H4" s="272"/>
      <c r="I4" s="272"/>
      <c r="J4" s="272"/>
      <c r="K4" s="272"/>
      <c r="L4" s="18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5" customHeight="1">
      <c r="A5" s="275"/>
      <c r="B5" s="272"/>
      <c r="C5" s="272"/>
      <c r="D5" s="276"/>
      <c r="E5" s="276"/>
      <c r="F5" s="94">
        <v>2016</v>
      </c>
      <c r="G5" s="94">
        <v>2017</v>
      </c>
      <c r="H5" s="94">
        <v>2018</v>
      </c>
      <c r="I5" s="94">
        <v>2019</v>
      </c>
      <c r="J5" s="97">
        <v>2020</v>
      </c>
      <c r="K5" s="97">
        <v>2021</v>
      </c>
      <c r="L5" s="185"/>
      <c r="N5" s="266"/>
      <c r="O5" s="266"/>
      <c r="P5" s="266"/>
      <c r="Q5" s="267"/>
      <c r="R5" s="267"/>
      <c r="S5" s="269"/>
      <c r="T5" s="266"/>
      <c r="U5" s="266"/>
      <c r="V5" s="266"/>
      <c r="W5" s="266"/>
      <c r="X5" s="266"/>
      <c r="Y5" s="266"/>
      <c r="Z5" s="44"/>
      <c r="AA5" s="270"/>
      <c r="AB5" s="270"/>
      <c r="AC5" s="270"/>
      <c r="AD5" s="271"/>
      <c r="AE5" s="271"/>
      <c r="AF5" s="271"/>
      <c r="AG5" s="271"/>
      <c r="AH5" s="271"/>
      <c r="AI5" s="271"/>
      <c r="AJ5" s="271"/>
      <c r="AK5" s="271"/>
      <c r="AL5" s="217"/>
    </row>
    <row r="6" spans="1:38" s="147" customFormat="1" ht="15" customHeight="1">
      <c r="A6" s="191"/>
      <c r="B6" s="94" t="s">
        <v>162</v>
      </c>
      <c r="C6" s="97" t="s">
        <v>11</v>
      </c>
      <c r="D6" s="97"/>
      <c r="E6" s="180">
        <v>85417.084</v>
      </c>
      <c r="F6" s="94"/>
      <c r="G6" s="94"/>
      <c r="H6" s="94"/>
      <c r="I6" s="94"/>
      <c r="J6" s="97"/>
      <c r="K6" s="97"/>
      <c r="L6" s="185"/>
      <c r="N6" s="266"/>
      <c r="O6" s="266"/>
      <c r="P6" s="266"/>
      <c r="Q6" s="267"/>
      <c r="R6" s="267"/>
      <c r="S6" s="269"/>
      <c r="T6" s="59"/>
      <c r="U6" s="59"/>
      <c r="V6" s="59"/>
      <c r="W6" s="59"/>
      <c r="X6" s="59"/>
      <c r="Y6" s="59"/>
      <c r="Z6" s="44"/>
      <c r="AA6" s="270"/>
      <c r="AB6" s="270"/>
      <c r="AC6" s="270"/>
      <c r="AD6" s="271"/>
      <c r="AE6" s="271"/>
      <c r="AF6" s="222"/>
      <c r="AG6" s="222"/>
      <c r="AH6" s="222"/>
      <c r="AI6" s="222"/>
      <c r="AJ6" s="222"/>
      <c r="AK6" s="222"/>
      <c r="AL6" s="217"/>
    </row>
    <row r="7" spans="1:38" ht="15">
      <c r="A7" s="94">
        <v>1</v>
      </c>
      <c r="B7" s="174" t="s">
        <v>3</v>
      </c>
      <c r="C7" s="97" t="s">
        <v>11</v>
      </c>
      <c r="D7" s="97"/>
      <c r="E7" s="180">
        <v>42746.29</v>
      </c>
      <c r="F7" s="180">
        <v>7594.04</v>
      </c>
      <c r="G7" s="180">
        <v>7517.549999999999</v>
      </c>
      <c r="H7" s="180">
        <v>8366</v>
      </c>
      <c r="I7" s="180">
        <v>8366</v>
      </c>
      <c r="J7" s="180">
        <v>4694.35</v>
      </c>
      <c r="K7" s="180">
        <v>6208.35</v>
      </c>
      <c r="L7" s="186"/>
      <c r="N7" s="266"/>
      <c r="O7" s="266"/>
      <c r="P7" s="266"/>
      <c r="Q7" s="267"/>
      <c r="R7" s="267"/>
      <c r="S7" s="269"/>
      <c r="T7" s="59"/>
      <c r="U7" s="59"/>
      <c r="V7" s="59"/>
      <c r="W7" s="59"/>
      <c r="X7" s="214"/>
      <c r="Y7" s="214"/>
      <c r="Z7" s="44"/>
      <c r="AA7" s="270"/>
      <c r="AB7" s="270"/>
      <c r="AC7" s="270"/>
      <c r="AD7" s="271"/>
      <c r="AE7" s="271"/>
      <c r="AF7" s="223"/>
      <c r="AG7" s="223"/>
      <c r="AH7" s="223"/>
      <c r="AI7" s="223"/>
      <c r="AJ7" s="223"/>
      <c r="AK7" s="223"/>
      <c r="AL7" s="217"/>
    </row>
    <row r="8" spans="1:38" ht="25.5">
      <c r="A8" s="95" t="s">
        <v>13</v>
      </c>
      <c r="B8" s="175" t="s">
        <v>4</v>
      </c>
      <c r="C8" s="98" t="s">
        <v>12</v>
      </c>
      <c r="D8" s="159"/>
      <c r="E8" s="176">
        <v>42552.5</v>
      </c>
      <c r="F8" s="176">
        <v>7486.4</v>
      </c>
      <c r="G8" s="176">
        <v>7483.4</v>
      </c>
      <c r="H8" s="176">
        <v>8366</v>
      </c>
      <c r="I8" s="176">
        <v>8366</v>
      </c>
      <c r="J8" s="176">
        <v>4642.35</v>
      </c>
      <c r="K8" s="176">
        <v>6208.35</v>
      </c>
      <c r="L8" s="187"/>
      <c r="N8" s="59"/>
      <c r="O8" s="224"/>
      <c r="P8" s="214"/>
      <c r="Q8" s="225"/>
      <c r="R8" s="225"/>
      <c r="S8" s="226"/>
      <c r="T8" s="66"/>
      <c r="U8" s="227"/>
      <c r="V8" s="227"/>
      <c r="W8" s="227"/>
      <c r="X8" s="227"/>
      <c r="Y8" s="227"/>
      <c r="Z8" s="44"/>
      <c r="AA8" s="184"/>
      <c r="AB8" s="228"/>
      <c r="AC8" s="185"/>
      <c r="AD8" s="222"/>
      <c r="AE8" s="229"/>
      <c r="AF8" s="230"/>
      <c r="AG8" s="230"/>
      <c r="AH8" s="230"/>
      <c r="AI8" s="230"/>
      <c r="AJ8" s="230"/>
      <c r="AK8" s="230"/>
      <c r="AL8" s="217"/>
    </row>
    <row r="9" spans="1:38" ht="16.5" customHeight="1">
      <c r="A9" s="95" t="s">
        <v>13</v>
      </c>
      <c r="B9" s="177" t="s">
        <v>17</v>
      </c>
      <c r="C9" s="102" t="s">
        <v>12</v>
      </c>
      <c r="D9" s="159"/>
      <c r="E9" s="176">
        <v>193.79</v>
      </c>
      <c r="F9" s="176">
        <v>107.64</v>
      </c>
      <c r="G9" s="176">
        <v>34.15</v>
      </c>
      <c r="H9" s="176">
        <v>0</v>
      </c>
      <c r="I9" s="176">
        <v>0</v>
      </c>
      <c r="J9" s="176">
        <v>52</v>
      </c>
      <c r="K9" s="176">
        <v>0</v>
      </c>
      <c r="L9" s="187"/>
      <c r="N9" s="216"/>
      <c r="O9" s="231"/>
      <c r="P9" s="232"/>
      <c r="Q9" s="225"/>
      <c r="R9" s="225"/>
      <c r="S9" s="226"/>
      <c r="T9" s="227"/>
      <c r="U9" s="227"/>
      <c r="V9" s="227"/>
      <c r="W9" s="227"/>
      <c r="X9" s="233"/>
      <c r="Y9" s="233"/>
      <c r="Z9" s="44"/>
      <c r="AA9" s="113"/>
      <c r="AB9" s="114"/>
      <c r="AC9" s="213"/>
      <c r="AD9" s="234"/>
      <c r="AE9" s="226"/>
      <c r="AF9" s="235"/>
      <c r="AG9" s="116"/>
      <c r="AH9" s="116"/>
      <c r="AI9" s="116"/>
      <c r="AJ9" s="116"/>
      <c r="AK9" s="116"/>
      <c r="AL9" s="217"/>
    </row>
    <row r="10" spans="1:38" ht="18.75" customHeight="1">
      <c r="A10" s="94">
        <v>2</v>
      </c>
      <c r="B10" s="174" t="s">
        <v>5</v>
      </c>
      <c r="C10" s="97" t="s">
        <v>12</v>
      </c>
      <c r="D10" s="159"/>
      <c r="E10" s="182">
        <v>628.284</v>
      </c>
      <c r="F10" s="182">
        <v>182.38</v>
      </c>
      <c r="G10" s="182">
        <v>206.14000000000001</v>
      </c>
      <c r="H10" s="182">
        <v>109.83</v>
      </c>
      <c r="I10" s="182">
        <v>0</v>
      </c>
      <c r="J10" s="182">
        <v>137</v>
      </c>
      <c r="K10" s="182">
        <v>59.564</v>
      </c>
      <c r="L10" s="188"/>
      <c r="N10" s="216"/>
      <c r="O10" s="236"/>
      <c r="P10" s="232"/>
      <c r="Q10" s="225"/>
      <c r="R10" s="225"/>
      <c r="S10" s="226"/>
      <c r="T10" s="104"/>
      <c r="U10" s="104"/>
      <c r="V10" s="104"/>
      <c r="W10" s="104"/>
      <c r="X10" s="104"/>
      <c r="Y10" s="104"/>
      <c r="Z10" s="44"/>
      <c r="AA10" s="184"/>
      <c r="AB10" s="228"/>
      <c r="AC10" s="185"/>
      <c r="AD10" s="229"/>
      <c r="AE10" s="226"/>
      <c r="AF10" s="230"/>
      <c r="AG10" s="230"/>
      <c r="AH10" s="230"/>
      <c r="AI10" s="230"/>
      <c r="AJ10" s="230"/>
      <c r="AK10" s="230"/>
      <c r="AL10" s="217"/>
    </row>
    <row r="11" spans="1:38" ht="26.25" customHeight="1">
      <c r="A11" s="95" t="s">
        <v>18</v>
      </c>
      <c r="B11" s="175" t="s">
        <v>19</v>
      </c>
      <c r="C11" s="98" t="s">
        <v>12</v>
      </c>
      <c r="D11" s="159"/>
      <c r="E11" s="181">
        <v>525.72</v>
      </c>
      <c r="F11" s="181">
        <v>157.38</v>
      </c>
      <c r="G11" s="181">
        <v>206.14000000000001</v>
      </c>
      <c r="H11" s="181">
        <v>109.83</v>
      </c>
      <c r="I11" s="181">
        <v>0</v>
      </c>
      <c r="J11" s="181">
        <v>97</v>
      </c>
      <c r="K11" s="181">
        <v>22</v>
      </c>
      <c r="L11" s="189"/>
      <c r="N11" s="59"/>
      <c r="O11" s="224"/>
      <c r="P11" s="216"/>
      <c r="Q11" s="237"/>
      <c r="R11" s="237"/>
      <c r="S11" s="226"/>
      <c r="T11" s="104"/>
      <c r="U11" s="104"/>
      <c r="V11" s="104"/>
      <c r="W11" s="104"/>
      <c r="X11" s="104"/>
      <c r="Y11" s="104"/>
      <c r="Z11" s="44"/>
      <c r="AA11" s="238"/>
      <c r="AB11" s="239"/>
      <c r="AC11" s="240"/>
      <c r="AD11" s="241"/>
      <c r="AE11" s="242"/>
      <c r="AF11" s="243"/>
      <c r="AG11" s="243"/>
      <c r="AH11" s="243"/>
      <c r="AI11" s="243"/>
      <c r="AJ11" s="243"/>
      <c r="AK11" s="243"/>
      <c r="AL11" s="218"/>
    </row>
    <row r="12" spans="1:38" ht="25.5">
      <c r="A12" s="95" t="s">
        <v>13</v>
      </c>
      <c r="B12" s="175" t="s">
        <v>4</v>
      </c>
      <c r="C12" s="98"/>
      <c r="D12" s="159"/>
      <c r="E12" s="176">
        <v>188.55</v>
      </c>
      <c r="F12" s="176">
        <v>98.3</v>
      </c>
      <c r="G12" s="176">
        <v>25.25</v>
      </c>
      <c r="H12" s="176">
        <v>0</v>
      </c>
      <c r="I12" s="176">
        <v>0</v>
      </c>
      <c r="J12" s="176">
        <v>55</v>
      </c>
      <c r="K12" s="176">
        <v>10</v>
      </c>
      <c r="L12" s="187"/>
      <c r="N12" s="216"/>
      <c r="O12" s="231"/>
      <c r="P12" s="216"/>
      <c r="Q12" s="237"/>
      <c r="R12" s="237"/>
      <c r="S12" s="226"/>
      <c r="T12" s="244"/>
      <c r="U12" s="233"/>
      <c r="V12" s="245"/>
      <c r="W12" s="233"/>
      <c r="X12" s="245"/>
      <c r="Y12" s="245"/>
      <c r="Z12" s="44"/>
      <c r="AA12" s="184"/>
      <c r="AB12" s="219"/>
      <c r="AC12" s="213"/>
      <c r="AD12" s="229"/>
      <c r="AE12" s="226"/>
      <c r="AF12" s="93"/>
      <c r="AG12" s="123"/>
      <c r="AH12" s="122"/>
      <c r="AI12" s="122"/>
      <c r="AJ12" s="122"/>
      <c r="AK12" s="122"/>
      <c r="AL12" s="220"/>
    </row>
    <row r="13" spans="1:38" ht="16.5" customHeight="1">
      <c r="A13" s="95" t="s">
        <v>13</v>
      </c>
      <c r="B13" s="177" t="s">
        <v>17</v>
      </c>
      <c r="C13" s="98" t="s">
        <v>12</v>
      </c>
      <c r="D13" s="159"/>
      <c r="E13" s="176">
        <v>129.94</v>
      </c>
      <c r="F13" s="176">
        <v>129.94</v>
      </c>
      <c r="G13" s="176">
        <v>0</v>
      </c>
      <c r="H13" s="176">
        <v>0</v>
      </c>
      <c r="I13" s="176">
        <v>0</v>
      </c>
      <c r="J13" s="176">
        <v>0</v>
      </c>
      <c r="K13" s="176">
        <v>0</v>
      </c>
      <c r="L13" s="187"/>
      <c r="N13" s="216"/>
      <c r="O13" s="231"/>
      <c r="P13" s="216"/>
      <c r="Q13" s="245"/>
      <c r="R13" s="244"/>
      <c r="S13" s="226"/>
      <c r="T13" s="233"/>
      <c r="U13" s="233"/>
      <c r="V13" s="233"/>
      <c r="W13" s="233"/>
      <c r="X13" s="233"/>
      <c r="Y13" s="233"/>
      <c r="Z13" s="44"/>
      <c r="AA13" s="184"/>
      <c r="AB13" s="228"/>
      <c r="AC13" s="213"/>
      <c r="AD13" s="229"/>
      <c r="AE13" s="226"/>
      <c r="AF13" s="93"/>
      <c r="AG13" s="122"/>
      <c r="AH13" s="122"/>
      <c r="AI13" s="122"/>
      <c r="AJ13" s="122"/>
      <c r="AK13" s="122"/>
      <c r="AL13" s="220"/>
    </row>
    <row r="14" spans="1:38" ht="16.5" customHeight="1">
      <c r="A14" s="95" t="s">
        <v>155</v>
      </c>
      <c r="B14" s="96" t="s">
        <v>156</v>
      </c>
      <c r="C14" s="98" t="s">
        <v>12</v>
      </c>
      <c r="D14" s="159"/>
      <c r="E14" s="176">
        <v>195.23000000000002</v>
      </c>
      <c r="F14" s="176">
        <v>18.1</v>
      </c>
      <c r="G14" s="176">
        <v>67.3</v>
      </c>
      <c r="H14" s="176">
        <v>109.83</v>
      </c>
      <c r="I14" s="176">
        <v>0</v>
      </c>
      <c r="J14" s="176">
        <v>0</v>
      </c>
      <c r="K14" s="176">
        <v>0</v>
      </c>
      <c r="L14" s="187"/>
      <c r="N14" s="216"/>
      <c r="O14" s="236"/>
      <c r="P14" s="216"/>
      <c r="Q14" s="245"/>
      <c r="R14" s="233"/>
      <c r="S14" s="226"/>
      <c r="T14" s="233"/>
      <c r="U14" s="233"/>
      <c r="V14" s="233"/>
      <c r="W14" s="233"/>
      <c r="X14" s="233"/>
      <c r="Y14" s="233"/>
      <c r="Z14" s="44"/>
      <c r="AA14" s="184"/>
      <c r="AB14" s="228"/>
      <c r="AC14" s="213"/>
      <c r="AD14" s="229"/>
      <c r="AE14" s="226"/>
      <c r="AF14" s="93"/>
      <c r="AG14" s="122"/>
      <c r="AH14" s="122"/>
      <c r="AI14" s="122"/>
      <c r="AJ14" s="122"/>
      <c r="AK14" s="122"/>
      <c r="AL14" s="220"/>
    </row>
    <row r="15" spans="1:38" ht="17.25" customHeight="1">
      <c r="A15" s="95" t="s">
        <v>155</v>
      </c>
      <c r="B15" s="96" t="s">
        <v>157</v>
      </c>
      <c r="C15" s="98"/>
      <c r="D15" s="159"/>
      <c r="E15" s="176">
        <v>12</v>
      </c>
      <c r="F15" s="176">
        <v>0</v>
      </c>
      <c r="G15" s="176">
        <v>0</v>
      </c>
      <c r="H15" s="176">
        <v>0</v>
      </c>
      <c r="I15" s="176">
        <v>0</v>
      </c>
      <c r="J15" s="176">
        <v>0</v>
      </c>
      <c r="K15" s="176">
        <v>12</v>
      </c>
      <c r="L15" s="187"/>
      <c r="N15" s="216"/>
      <c r="O15" s="231"/>
      <c r="P15" s="216"/>
      <c r="Q15" s="245"/>
      <c r="R15" s="233"/>
      <c r="S15" s="226"/>
      <c r="T15" s="233"/>
      <c r="U15" s="233"/>
      <c r="V15" s="233"/>
      <c r="W15" s="233"/>
      <c r="X15" s="245"/>
      <c r="Y15" s="245"/>
      <c r="Z15" s="44"/>
      <c r="AA15" s="113"/>
      <c r="AB15" s="228"/>
      <c r="AC15" s="213"/>
      <c r="AD15" s="229"/>
      <c r="AE15" s="226"/>
      <c r="AF15" s="122"/>
      <c r="AG15" s="122"/>
      <c r="AH15" s="122"/>
      <c r="AI15" s="122"/>
      <c r="AJ15" s="122"/>
      <c r="AK15" s="122"/>
      <c r="AL15" s="172"/>
    </row>
    <row r="16" spans="1:38" ht="18.75" customHeight="1">
      <c r="A16" s="95" t="s">
        <v>21</v>
      </c>
      <c r="B16" s="175" t="s">
        <v>20</v>
      </c>
      <c r="C16" s="98" t="s">
        <v>12</v>
      </c>
      <c r="D16" s="159"/>
      <c r="E16" s="176">
        <v>10</v>
      </c>
      <c r="F16" s="176">
        <v>0</v>
      </c>
      <c r="G16" s="176">
        <v>0</v>
      </c>
      <c r="H16" s="176">
        <v>0</v>
      </c>
      <c r="I16" s="176">
        <v>0</v>
      </c>
      <c r="J16" s="176">
        <v>10</v>
      </c>
      <c r="K16" s="176">
        <v>0</v>
      </c>
      <c r="L16" s="187"/>
      <c r="N16" s="216"/>
      <c r="O16" s="231"/>
      <c r="P16" s="216"/>
      <c r="Q16" s="245"/>
      <c r="R16" s="245"/>
      <c r="S16" s="226"/>
      <c r="T16" s="237"/>
      <c r="U16" s="237"/>
      <c r="V16" s="237"/>
      <c r="W16" s="237"/>
      <c r="X16" s="237"/>
      <c r="Y16" s="237"/>
      <c r="Z16" s="44"/>
      <c r="AA16" s="184"/>
      <c r="AB16" s="228"/>
      <c r="AC16" s="185"/>
      <c r="AD16" s="229"/>
      <c r="AE16" s="226"/>
      <c r="AF16" s="230"/>
      <c r="AG16" s="230"/>
      <c r="AH16" s="230"/>
      <c r="AI16" s="230"/>
      <c r="AJ16" s="230"/>
      <c r="AK16" s="230"/>
      <c r="AL16" s="220"/>
    </row>
    <row r="17" spans="1:38" ht="19.5" customHeight="1">
      <c r="A17" s="95" t="s">
        <v>22</v>
      </c>
      <c r="B17" s="175" t="s">
        <v>23</v>
      </c>
      <c r="C17" s="98" t="s">
        <v>12</v>
      </c>
      <c r="D17" s="159"/>
      <c r="E17" s="176">
        <v>71.564</v>
      </c>
      <c r="F17" s="176">
        <v>25</v>
      </c>
      <c r="G17" s="176">
        <v>0</v>
      </c>
      <c r="H17" s="176">
        <v>0</v>
      </c>
      <c r="I17" s="176">
        <v>0</v>
      </c>
      <c r="J17" s="176">
        <v>30</v>
      </c>
      <c r="K17" s="176">
        <v>16.564</v>
      </c>
      <c r="L17" s="187"/>
      <c r="N17" s="59"/>
      <c r="O17" s="224"/>
      <c r="P17" s="214"/>
      <c r="Q17" s="237"/>
      <c r="R17" s="237"/>
      <c r="S17" s="226"/>
      <c r="T17" s="233"/>
      <c r="U17" s="233"/>
      <c r="V17" s="233"/>
      <c r="W17" s="233"/>
      <c r="X17" s="233"/>
      <c r="Y17" s="233"/>
      <c r="Z17" s="44"/>
      <c r="AA17" s="184"/>
      <c r="AB17" s="228"/>
      <c r="AC17" s="185"/>
      <c r="AD17" s="229"/>
      <c r="AE17" s="226"/>
      <c r="AF17" s="230"/>
      <c r="AG17" s="230"/>
      <c r="AH17" s="230"/>
      <c r="AI17" s="230"/>
      <c r="AJ17" s="230"/>
      <c r="AK17" s="230"/>
      <c r="AL17" s="220"/>
    </row>
    <row r="18" spans="1:38" ht="21" customHeight="1">
      <c r="A18" s="178" t="s">
        <v>158</v>
      </c>
      <c r="B18" s="179" t="s">
        <v>159</v>
      </c>
      <c r="C18" s="98" t="s">
        <v>12</v>
      </c>
      <c r="D18" s="159"/>
      <c r="E18" s="176">
        <v>21</v>
      </c>
      <c r="F18" s="176">
        <v>0</v>
      </c>
      <c r="G18" s="176">
        <v>0</v>
      </c>
      <c r="H18" s="176">
        <v>0</v>
      </c>
      <c r="I18" s="176">
        <v>0</v>
      </c>
      <c r="J18" s="176">
        <v>0</v>
      </c>
      <c r="K18" s="176">
        <v>21</v>
      </c>
      <c r="L18" s="187"/>
      <c r="N18" s="216"/>
      <c r="O18" s="231"/>
      <c r="P18" s="232"/>
      <c r="Q18" s="233"/>
      <c r="R18" s="233"/>
      <c r="S18" s="226"/>
      <c r="T18" s="233"/>
      <c r="U18" s="233"/>
      <c r="V18" s="244"/>
      <c r="W18" s="244"/>
      <c r="X18" s="233"/>
      <c r="Y18" s="233"/>
      <c r="Z18" s="44"/>
      <c r="AA18" s="246"/>
      <c r="AB18" s="247"/>
      <c r="AC18" s="248"/>
      <c r="AD18" s="249"/>
      <c r="AE18" s="226"/>
      <c r="AF18" s="250"/>
      <c r="AG18" s="250"/>
      <c r="AH18" s="250"/>
      <c r="AI18" s="250"/>
      <c r="AJ18" s="250"/>
      <c r="AK18" s="250"/>
      <c r="AL18" s="221"/>
    </row>
    <row r="19" spans="1:38" ht="18.75" customHeight="1">
      <c r="A19" s="94">
        <v>3</v>
      </c>
      <c r="B19" s="174" t="s">
        <v>6</v>
      </c>
      <c r="C19" s="97" t="s">
        <v>11</v>
      </c>
      <c r="D19" s="159"/>
      <c r="E19" s="182">
        <v>3084.33</v>
      </c>
      <c r="F19" s="182">
        <v>149.8</v>
      </c>
      <c r="G19" s="182">
        <v>466.79999999999995</v>
      </c>
      <c r="H19" s="182">
        <v>1498.3899999999999</v>
      </c>
      <c r="I19" s="182">
        <v>472.19</v>
      </c>
      <c r="J19" s="182">
        <v>332.32</v>
      </c>
      <c r="K19" s="182">
        <v>164.82999999999998</v>
      </c>
      <c r="L19" s="188"/>
      <c r="N19" s="216"/>
      <c r="O19" s="236"/>
      <c r="P19" s="232"/>
      <c r="Q19" s="233"/>
      <c r="R19" s="233"/>
      <c r="S19" s="226"/>
      <c r="T19" s="233"/>
      <c r="U19" s="233"/>
      <c r="V19" s="245"/>
      <c r="W19" s="233"/>
      <c r="X19" s="233"/>
      <c r="Y19" s="233"/>
      <c r="Z19" s="44"/>
      <c r="AA19" s="184"/>
      <c r="AB19" s="228"/>
      <c r="AC19" s="185"/>
      <c r="AD19" s="229"/>
      <c r="AE19" s="226"/>
      <c r="AF19" s="230"/>
      <c r="AG19" s="230"/>
      <c r="AH19" s="230"/>
      <c r="AI19" s="230"/>
      <c r="AJ19" s="230"/>
      <c r="AK19" s="172"/>
      <c r="AL19" s="172"/>
    </row>
    <row r="20" spans="1:38" ht="24.75" customHeight="1">
      <c r="A20" s="95" t="s">
        <v>13</v>
      </c>
      <c r="B20" s="175" t="s">
        <v>4</v>
      </c>
      <c r="C20" s="98" t="s">
        <v>12</v>
      </c>
      <c r="D20" s="159"/>
      <c r="E20" s="176">
        <v>957.1099999999999</v>
      </c>
      <c r="F20" s="176">
        <v>93.4</v>
      </c>
      <c r="G20" s="176">
        <v>191.7</v>
      </c>
      <c r="H20" s="176">
        <v>181.25</v>
      </c>
      <c r="I20" s="176">
        <v>123.55</v>
      </c>
      <c r="J20" s="176">
        <v>202.38</v>
      </c>
      <c r="K20" s="176">
        <v>164.82999999999998</v>
      </c>
      <c r="L20" s="187"/>
      <c r="N20" s="59"/>
      <c r="O20" s="224"/>
      <c r="P20" s="214"/>
      <c r="Q20" s="225"/>
      <c r="R20" s="225"/>
      <c r="S20" s="226"/>
      <c r="T20" s="233"/>
      <c r="U20" s="233"/>
      <c r="V20" s="233"/>
      <c r="W20" s="233"/>
      <c r="X20" s="233"/>
      <c r="Y20" s="233"/>
      <c r="Z20" s="44"/>
      <c r="AA20" s="184"/>
      <c r="AB20" s="228"/>
      <c r="AC20" s="185"/>
      <c r="AD20" s="222"/>
      <c r="AE20" s="226"/>
      <c r="AF20" s="251"/>
      <c r="AG20" s="251"/>
      <c r="AH20" s="251"/>
      <c r="AI20" s="251"/>
      <c r="AJ20" s="251"/>
      <c r="AK20" s="251"/>
      <c r="AL20" s="220"/>
    </row>
    <row r="21" spans="1:38" ht="20.25" customHeight="1">
      <c r="A21" s="95" t="s">
        <v>13</v>
      </c>
      <c r="B21" s="177" t="s">
        <v>17</v>
      </c>
      <c r="C21" s="98" t="s">
        <v>12</v>
      </c>
      <c r="D21" s="159"/>
      <c r="E21" s="176">
        <v>2127.22</v>
      </c>
      <c r="F21" s="176">
        <v>56.4</v>
      </c>
      <c r="G21" s="176">
        <v>275.09999999999997</v>
      </c>
      <c r="H21" s="176">
        <v>1317.1399999999999</v>
      </c>
      <c r="I21" s="176">
        <v>348.64</v>
      </c>
      <c r="J21" s="176">
        <v>129.94</v>
      </c>
      <c r="K21" s="176">
        <v>0</v>
      </c>
      <c r="L21" s="187"/>
      <c r="N21" s="216"/>
      <c r="O21" s="236"/>
      <c r="P21" s="232"/>
      <c r="Q21" s="225"/>
      <c r="R21" s="225"/>
      <c r="S21" s="226"/>
      <c r="T21" s="233"/>
      <c r="U21" s="233"/>
      <c r="V21" s="245"/>
      <c r="W21" s="233"/>
      <c r="X21" s="233"/>
      <c r="Y21" s="233"/>
      <c r="Z21" s="44"/>
      <c r="AA21" s="184"/>
      <c r="AB21" s="114"/>
      <c r="AC21" s="185"/>
      <c r="AD21" s="222"/>
      <c r="AE21" s="226"/>
      <c r="AF21" s="252"/>
      <c r="AG21" s="253"/>
      <c r="AH21" s="253"/>
      <c r="AI21" s="253"/>
      <c r="AJ21" s="253"/>
      <c r="AK21" s="122"/>
      <c r="AL21" s="220"/>
    </row>
    <row r="22" spans="1:38" ht="19.5" customHeight="1">
      <c r="A22" s="94">
        <v>4</v>
      </c>
      <c r="B22" s="174" t="s">
        <v>7</v>
      </c>
      <c r="C22" s="97" t="s">
        <v>11</v>
      </c>
      <c r="D22" s="159"/>
      <c r="E22" s="182">
        <v>38958.18</v>
      </c>
      <c r="F22" s="182">
        <v>6776.67</v>
      </c>
      <c r="G22" s="182">
        <v>1776.67</v>
      </c>
      <c r="H22" s="182">
        <v>2176.67</v>
      </c>
      <c r="I22" s="182">
        <v>1668.17</v>
      </c>
      <c r="J22" s="182">
        <v>14400</v>
      </c>
      <c r="K22" s="182">
        <v>12160</v>
      </c>
      <c r="L22" s="188"/>
      <c r="N22" s="216"/>
      <c r="O22" s="236"/>
      <c r="P22" s="232"/>
      <c r="Q22" s="225"/>
      <c r="R22" s="225"/>
      <c r="S22" s="226"/>
      <c r="T22" s="227"/>
      <c r="U22" s="233"/>
      <c r="V22" s="233"/>
      <c r="W22" s="233"/>
      <c r="X22" s="227"/>
      <c r="Y22" s="227"/>
      <c r="Z22" s="44"/>
      <c r="AA22" s="184"/>
      <c r="AB22" s="114"/>
      <c r="AC22" s="185"/>
      <c r="AD22" s="222"/>
      <c r="AE22" s="226"/>
      <c r="AF22" s="252"/>
      <c r="AG22" s="253"/>
      <c r="AH22" s="253"/>
      <c r="AI22" s="253"/>
      <c r="AJ22" s="119"/>
      <c r="AK22" s="253"/>
      <c r="AL22" s="220"/>
    </row>
    <row r="23" spans="1:38" ht="19.5" customHeight="1">
      <c r="A23" s="95" t="s">
        <v>13</v>
      </c>
      <c r="B23" s="177" t="s">
        <v>8</v>
      </c>
      <c r="C23" s="98" t="s">
        <v>11</v>
      </c>
      <c r="D23" s="159"/>
      <c r="E23" s="176">
        <v>3425.5</v>
      </c>
      <c r="F23" s="176">
        <v>508.5</v>
      </c>
      <c r="G23" s="176">
        <v>508.5</v>
      </c>
      <c r="H23" s="176">
        <v>908.5</v>
      </c>
      <c r="I23" s="176">
        <v>400</v>
      </c>
      <c r="J23" s="176">
        <v>400</v>
      </c>
      <c r="K23" s="176">
        <v>700</v>
      </c>
      <c r="L23" s="187"/>
      <c r="N23" s="59"/>
      <c r="O23" s="224"/>
      <c r="P23" s="215"/>
      <c r="Q23" s="227"/>
      <c r="R23" s="227"/>
      <c r="S23" s="254"/>
      <c r="T23" s="227"/>
      <c r="U23" s="233"/>
      <c r="V23" s="233"/>
      <c r="W23" s="233"/>
      <c r="X23" s="227"/>
      <c r="Y23" s="227"/>
      <c r="Z23" s="44"/>
      <c r="AA23" s="113"/>
      <c r="AB23" s="114"/>
      <c r="AC23" s="213"/>
      <c r="AD23" s="222"/>
      <c r="AE23" s="226"/>
      <c r="AF23" s="173"/>
      <c r="AG23" s="253"/>
      <c r="AH23" s="253"/>
      <c r="AI23" s="253"/>
      <c r="AJ23" s="119"/>
      <c r="AK23" s="119"/>
      <c r="AL23" s="172"/>
    </row>
    <row r="24" spans="1:38" ht="15">
      <c r="A24" s="95" t="s">
        <v>13</v>
      </c>
      <c r="B24" s="177" t="s">
        <v>9</v>
      </c>
      <c r="C24" s="98" t="s">
        <v>11</v>
      </c>
      <c r="D24" s="159"/>
      <c r="E24" s="176">
        <v>35532.68</v>
      </c>
      <c r="F24" s="176">
        <v>6268.17</v>
      </c>
      <c r="G24" s="176">
        <v>1268.17</v>
      </c>
      <c r="H24" s="176">
        <v>1268.17</v>
      </c>
      <c r="I24" s="176">
        <v>1268.17</v>
      </c>
      <c r="J24" s="176">
        <v>14000</v>
      </c>
      <c r="K24" s="176">
        <v>11460</v>
      </c>
      <c r="L24" s="187"/>
      <c r="N24" s="44"/>
      <c r="O24" s="44"/>
      <c r="P24" s="44"/>
      <c r="Q24" s="44"/>
      <c r="R24" s="44"/>
      <c r="S24" s="44"/>
      <c r="T24" s="44"/>
      <c r="U24" s="44"/>
      <c r="V24" s="44"/>
      <c r="W24" s="44"/>
      <c r="X24" s="44"/>
      <c r="Y24" s="44"/>
      <c r="Z24" s="44"/>
      <c r="AA24" s="184"/>
      <c r="AB24" s="219"/>
      <c r="AC24" s="185"/>
      <c r="AD24" s="222"/>
      <c r="AE24" s="226"/>
      <c r="AF24" s="255"/>
      <c r="AG24" s="255"/>
      <c r="AH24" s="255"/>
      <c r="AI24" s="255"/>
      <c r="AJ24" s="255"/>
      <c r="AK24" s="255"/>
      <c r="AL24" s="44"/>
    </row>
    <row r="25" spans="1:38" ht="16.5" customHeight="1">
      <c r="A25" s="94">
        <v>5</v>
      </c>
      <c r="B25" s="174" t="s">
        <v>14</v>
      </c>
      <c r="C25" s="101" t="s">
        <v>16</v>
      </c>
      <c r="D25" s="159"/>
      <c r="E25" s="183">
        <v>124725.01</v>
      </c>
      <c r="F25" s="183">
        <v>35025</v>
      </c>
      <c r="G25" s="183">
        <v>0</v>
      </c>
      <c r="H25" s="183">
        <v>0</v>
      </c>
      <c r="I25" s="183">
        <v>0</v>
      </c>
      <c r="J25" s="183">
        <v>67671.367</v>
      </c>
      <c r="K25" s="183">
        <v>22028.643</v>
      </c>
      <c r="L25" s="190"/>
      <c r="N25" s="44"/>
      <c r="O25" s="44"/>
      <c r="P25" s="44"/>
      <c r="Q25" s="44"/>
      <c r="R25" s="44"/>
      <c r="S25" s="44"/>
      <c r="T25" s="44"/>
      <c r="U25" s="44"/>
      <c r="V25" s="44"/>
      <c r="W25" s="44"/>
      <c r="X25" s="44"/>
      <c r="Y25" s="44"/>
      <c r="Z25" s="44"/>
      <c r="AA25" s="113"/>
      <c r="AB25" s="114"/>
      <c r="AC25" s="213"/>
      <c r="AD25" s="222"/>
      <c r="AE25" s="226"/>
      <c r="AF25" s="93"/>
      <c r="AG25" s="118"/>
      <c r="AH25" s="118"/>
      <c r="AI25" s="118"/>
      <c r="AJ25" s="253"/>
      <c r="AK25" s="253"/>
      <c r="AL25" s="44"/>
    </row>
    <row r="26" spans="1:38" ht="15">
      <c r="A26" s="152"/>
      <c r="B26" s="152"/>
      <c r="C26" s="152"/>
      <c r="D26" s="152"/>
      <c r="E26" s="152"/>
      <c r="F26" s="152"/>
      <c r="G26" s="152"/>
      <c r="H26" s="152"/>
      <c r="I26" s="152"/>
      <c r="J26" s="152"/>
      <c r="K26" s="152"/>
      <c r="L26" s="152"/>
      <c r="N26" s="44"/>
      <c r="O26" s="44"/>
      <c r="P26" s="44"/>
      <c r="Q26" s="44"/>
      <c r="R26" s="44"/>
      <c r="S26" s="44"/>
      <c r="T26" s="44"/>
      <c r="U26" s="44"/>
      <c r="V26" s="44"/>
      <c r="W26" s="44"/>
      <c r="X26" s="44"/>
      <c r="Y26" s="44"/>
      <c r="Z26" s="44"/>
      <c r="AA26" s="113"/>
      <c r="AB26" s="114"/>
      <c r="AC26" s="213"/>
      <c r="AD26" s="222"/>
      <c r="AE26" s="226"/>
      <c r="AF26" s="93"/>
      <c r="AG26" s="117"/>
      <c r="AH26" s="117"/>
      <c r="AI26" s="118"/>
      <c r="AJ26" s="253"/>
      <c r="AK26" s="253"/>
      <c r="AL26" s="44"/>
    </row>
    <row r="27" spans="14:38" ht="15">
      <c r="N27" s="44"/>
      <c r="O27" s="44"/>
      <c r="P27" s="44"/>
      <c r="Q27" s="44"/>
      <c r="R27" s="44"/>
      <c r="S27" s="44"/>
      <c r="T27" s="44"/>
      <c r="U27" s="44"/>
      <c r="V27" s="44"/>
      <c r="W27" s="44"/>
      <c r="X27" s="44"/>
      <c r="Y27" s="44"/>
      <c r="Z27" s="44"/>
      <c r="AA27" s="113"/>
      <c r="AB27" s="114"/>
      <c r="AC27" s="213"/>
      <c r="AD27" s="222"/>
      <c r="AE27" s="226"/>
      <c r="AF27" s="93"/>
      <c r="AG27" s="117"/>
      <c r="AH27" s="117"/>
      <c r="AI27" s="117"/>
      <c r="AJ27" s="120"/>
      <c r="AK27" s="253"/>
      <c r="AL27" s="44"/>
    </row>
    <row r="28" spans="14:38" ht="15">
      <c r="N28" s="44"/>
      <c r="O28" s="44"/>
      <c r="P28" s="44"/>
      <c r="Q28" s="44"/>
      <c r="R28" s="44"/>
      <c r="S28" s="44"/>
      <c r="T28" s="44"/>
      <c r="U28" s="44"/>
      <c r="V28" s="44"/>
      <c r="W28" s="44"/>
      <c r="X28" s="44"/>
      <c r="Y28" s="44"/>
      <c r="Z28" s="44"/>
      <c r="AA28" s="184"/>
      <c r="AB28" s="228"/>
      <c r="AC28" s="185"/>
      <c r="AD28" s="222"/>
      <c r="AE28" s="226"/>
      <c r="AF28" s="253"/>
      <c r="AG28" s="253"/>
      <c r="AH28" s="253"/>
      <c r="AI28" s="253"/>
      <c r="AJ28" s="253"/>
      <c r="AK28" s="253"/>
      <c r="AL28" s="44"/>
    </row>
    <row r="29" spans="14:38" ht="15">
      <c r="N29" s="44"/>
      <c r="O29" s="44"/>
      <c r="P29" s="44"/>
      <c r="Q29" s="44"/>
      <c r="R29" s="44"/>
      <c r="S29" s="44"/>
      <c r="T29" s="44"/>
      <c r="U29" s="44"/>
      <c r="V29" s="44"/>
      <c r="W29" s="44"/>
      <c r="X29" s="44"/>
      <c r="Y29" s="44"/>
      <c r="Z29" s="44"/>
      <c r="AA29" s="113"/>
      <c r="AB29" s="114"/>
      <c r="AC29" s="213"/>
      <c r="AD29" s="222"/>
      <c r="AE29" s="226"/>
      <c r="AF29" s="253"/>
      <c r="AG29" s="120"/>
      <c r="AH29" s="120"/>
      <c r="AI29" s="120"/>
      <c r="AJ29" s="256"/>
      <c r="AK29" s="253"/>
      <c r="AL29" s="44"/>
    </row>
    <row r="30" spans="14:38" ht="15">
      <c r="N30" s="44"/>
      <c r="O30" s="44"/>
      <c r="P30" s="44"/>
      <c r="Q30" s="44"/>
      <c r="R30" s="44"/>
      <c r="S30" s="44"/>
      <c r="T30" s="44"/>
      <c r="U30" s="44"/>
      <c r="V30" s="44"/>
      <c r="W30" s="44"/>
      <c r="X30" s="44"/>
      <c r="Y30" s="44"/>
      <c r="Z30" s="44"/>
      <c r="AA30" s="113"/>
      <c r="AB30" s="114"/>
      <c r="AC30" s="213"/>
      <c r="AD30" s="222"/>
      <c r="AE30" s="226"/>
      <c r="AF30" s="253"/>
      <c r="AG30" s="120"/>
      <c r="AH30" s="120"/>
      <c r="AI30" s="120"/>
      <c r="AJ30" s="256"/>
      <c r="AK30" s="253"/>
      <c r="AL30" s="44"/>
    </row>
    <row r="31" spans="14:38" ht="15">
      <c r="N31" s="44"/>
      <c r="O31" s="44"/>
      <c r="P31" s="44"/>
      <c r="Q31" s="44"/>
      <c r="R31" s="44"/>
      <c r="S31" s="44"/>
      <c r="T31" s="44"/>
      <c r="U31" s="44"/>
      <c r="V31" s="44"/>
      <c r="W31" s="44"/>
      <c r="X31" s="44"/>
      <c r="Y31" s="44"/>
      <c r="Z31" s="44"/>
      <c r="AA31" s="113"/>
      <c r="AB31" s="114"/>
      <c r="AC31" s="213"/>
      <c r="AD31" s="222"/>
      <c r="AE31" s="226"/>
      <c r="AF31" s="253"/>
      <c r="AG31" s="120"/>
      <c r="AH31" s="120"/>
      <c r="AI31" s="120"/>
      <c r="AJ31" s="120"/>
      <c r="AK31" s="253"/>
      <c r="AL31" s="44"/>
    </row>
    <row r="32" spans="14:38" ht="15">
      <c r="N32" s="44"/>
      <c r="O32" s="44"/>
      <c r="P32" s="44"/>
      <c r="Q32" s="44"/>
      <c r="R32" s="44"/>
      <c r="S32" s="44"/>
      <c r="T32" s="44"/>
      <c r="U32" s="44"/>
      <c r="V32" s="44"/>
      <c r="W32" s="44"/>
      <c r="X32" s="44"/>
      <c r="Y32" s="44"/>
      <c r="Z32" s="44"/>
      <c r="AA32" s="184"/>
      <c r="AB32" s="228"/>
      <c r="AC32" s="185"/>
      <c r="AD32" s="222"/>
      <c r="AE32" s="226"/>
      <c r="AF32" s="253"/>
      <c r="AG32" s="253"/>
      <c r="AH32" s="253"/>
      <c r="AI32" s="253"/>
      <c r="AJ32" s="253"/>
      <c r="AK32" s="253"/>
      <c r="AL32" s="44"/>
    </row>
    <row r="33" spans="14:38" ht="15">
      <c r="N33" s="44"/>
      <c r="O33" s="44"/>
      <c r="P33" s="44"/>
      <c r="Q33" s="44"/>
      <c r="R33" s="44"/>
      <c r="S33" s="44"/>
      <c r="T33" s="44"/>
      <c r="U33" s="44"/>
      <c r="V33" s="44"/>
      <c r="W33" s="44"/>
      <c r="X33" s="44"/>
      <c r="Y33" s="44"/>
      <c r="Z33" s="44"/>
      <c r="AA33" s="113"/>
      <c r="AB33" s="114"/>
      <c r="AC33" s="213"/>
      <c r="AD33" s="222"/>
      <c r="AE33" s="226"/>
      <c r="AF33" s="253"/>
      <c r="AG33" s="121"/>
      <c r="AH33" s="256"/>
      <c r="AI33" s="256"/>
      <c r="AJ33" s="253"/>
      <c r="AK33" s="122"/>
      <c r="AL33" s="44"/>
    </row>
    <row r="34" spans="14:38" ht="15">
      <c r="N34" s="44"/>
      <c r="O34" s="44"/>
      <c r="P34" s="44"/>
      <c r="Q34" s="44"/>
      <c r="R34" s="44"/>
      <c r="S34" s="44"/>
      <c r="T34" s="44"/>
      <c r="U34" s="44"/>
      <c r="V34" s="44"/>
      <c r="W34" s="44"/>
      <c r="X34" s="44"/>
      <c r="Y34" s="44"/>
      <c r="Z34" s="44"/>
      <c r="AA34" s="113"/>
      <c r="AB34" s="114"/>
      <c r="AC34" s="213"/>
      <c r="AD34" s="222"/>
      <c r="AE34" s="226"/>
      <c r="AF34" s="253"/>
      <c r="AG34" s="121"/>
      <c r="AH34" s="121"/>
      <c r="AI34" s="256"/>
      <c r="AJ34" s="253"/>
      <c r="AK34" s="253"/>
      <c r="AL34" s="44"/>
    </row>
    <row r="35" spans="14:38" ht="15">
      <c r="N35" s="44"/>
      <c r="O35" s="44"/>
      <c r="P35" s="44"/>
      <c r="Q35" s="44"/>
      <c r="R35" s="44"/>
      <c r="S35" s="44"/>
      <c r="T35" s="44"/>
      <c r="U35" s="44"/>
      <c r="V35" s="44"/>
      <c r="W35" s="44"/>
      <c r="X35" s="44"/>
      <c r="Y35" s="44"/>
      <c r="Z35" s="44"/>
      <c r="AA35" s="113"/>
      <c r="AB35" s="114"/>
      <c r="AC35" s="213"/>
      <c r="AD35" s="222"/>
      <c r="AE35" s="226"/>
      <c r="AF35" s="253"/>
      <c r="AG35" s="256"/>
      <c r="AH35" s="256"/>
      <c r="AI35" s="121"/>
      <c r="AJ35" s="253"/>
      <c r="AK35" s="253"/>
      <c r="AL35" s="44"/>
    </row>
    <row r="36" spans="14:38" ht="15">
      <c r="N36" s="44"/>
      <c r="O36" s="44"/>
      <c r="P36" s="44"/>
      <c r="Q36" s="44"/>
      <c r="R36" s="44"/>
      <c r="S36" s="44"/>
      <c r="T36" s="44"/>
      <c r="U36" s="44"/>
      <c r="V36" s="44"/>
      <c r="W36" s="44"/>
      <c r="X36" s="44"/>
      <c r="Y36" s="44"/>
      <c r="Z36" s="44"/>
      <c r="AA36" s="184"/>
      <c r="AB36" s="228"/>
      <c r="AC36" s="185"/>
      <c r="AD36" s="222"/>
      <c r="AE36" s="226"/>
      <c r="AF36" s="243"/>
      <c r="AG36" s="243"/>
      <c r="AH36" s="243"/>
      <c r="AI36" s="243"/>
      <c r="AJ36" s="243"/>
      <c r="AK36" s="243"/>
      <c r="AL36" s="44"/>
    </row>
    <row r="37" spans="14:38" ht="15">
      <c r="N37" s="44"/>
      <c r="O37" s="44"/>
      <c r="P37" s="44"/>
      <c r="Q37" s="44"/>
      <c r="R37" s="44"/>
      <c r="S37" s="44"/>
      <c r="T37" s="44"/>
      <c r="U37" s="44"/>
      <c r="V37" s="44"/>
      <c r="W37" s="44"/>
      <c r="X37" s="44"/>
      <c r="Y37" s="44"/>
      <c r="Z37" s="44"/>
      <c r="AA37" s="184"/>
      <c r="AB37" s="228"/>
      <c r="AC37" s="185"/>
      <c r="AD37" s="185"/>
      <c r="AE37" s="226"/>
      <c r="AF37" s="257"/>
      <c r="AG37" s="257"/>
      <c r="AH37" s="257"/>
      <c r="AI37" s="257"/>
      <c r="AJ37" s="257"/>
      <c r="AK37" s="257"/>
      <c r="AL37" s="44"/>
    </row>
    <row r="38" spans="14:38" ht="15">
      <c r="N38" s="44"/>
      <c r="O38" s="44"/>
      <c r="P38" s="44"/>
      <c r="Q38" s="44"/>
      <c r="R38" s="44"/>
      <c r="S38" s="44"/>
      <c r="T38" s="44"/>
      <c r="U38" s="44"/>
      <c r="V38" s="44"/>
      <c r="W38" s="44"/>
      <c r="X38" s="44"/>
      <c r="Y38" s="44"/>
      <c r="Z38" s="44"/>
      <c r="AA38" s="113"/>
      <c r="AB38" s="114"/>
      <c r="AC38" s="213"/>
      <c r="AD38" s="185"/>
      <c r="AE38" s="226"/>
      <c r="AF38" s="257"/>
      <c r="AG38" s="257"/>
      <c r="AH38" s="124"/>
      <c r="AI38" s="124"/>
      <c r="AJ38" s="124"/>
      <c r="AK38" s="124"/>
      <c r="AL38" s="44"/>
    </row>
    <row r="39" spans="14:38" ht="15">
      <c r="N39" s="44"/>
      <c r="O39" s="44"/>
      <c r="P39" s="44"/>
      <c r="Q39" s="44"/>
      <c r="R39" s="44"/>
      <c r="S39" s="44"/>
      <c r="T39" s="44"/>
      <c r="U39" s="44"/>
      <c r="V39" s="44"/>
      <c r="W39" s="44"/>
      <c r="X39" s="44"/>
      <c r="Y39" s="44"/>
      <c r="Z39" s="44"/>
      <c r="AA39" s="184"/>
      <c r="AB39" s="228"/>
      <c r="AC39" s="185"/>
      <c r="AD39" s="185"/>
      <c r="AE39" s="226"/>
      <c r="AF39" s="258"/>
      <c r="AG39" s="258"/>
      <c r="AH39" s="258"/>
      <c r="AI39" s="258"/>
      <c r="AJ39" s="257"/>
      <c r="AK39" s="257"/>
      <c r="AL39" s="44"/>
    </row>
    <row r="40" spans="14:38" ht="15">
      <c r="N40" s="44"/>
      <c r="O40" s="44"/>
      <c r="P40" s="44"/>
      <c r="Q40" s="44"/>
      <c r="R40" s="44"/>
      <c r="S40" s="44"/>
      <c r="T40" s="44"/>
      <c r="U40" s="44"/>
      <c r="V40" s="44"/>
      <c r="W40" s="44"/>
      <c r="X40" s="44"/>
      <c r="Y40" s="44"/>
      <c r="Z40" s="44"/>
      <c r="AA40" s="113"/>
      <c r="AB40" s="126"/>
      <c r="AC40" s="213"/>
      <c r="AD40" s="213"/>
      <c r="AE40" s="116"/>
      <c r="AF40" s="127"/>
      <c r="AG40" s="127"/>
      <c r="AH40" s="127"/>
      <c r="AI40" s="127"/>
      <c r="AJ40" s="257"/>
      <c r="AK40" s="257"/>
      <c r="AL40" s="44"/>
    </row>
    <row r="41" spans="14:38" ht="15">
      <c r="N41" s="44"/>
      <c r="O41" s="44"/>
      <c r="P41" s="44"/>
      <c r="Q41" s="44"/>
      <c r="R41" s="44"/>
      <c r="S41" s="44"/>
      <c r="T41" s="44"/>
      <c r="U41" s="44"/>
      <c r="V41" s="44"/>
      <c r="W41" s="44"/>
      <c r="X41" s="44"/>
      <c r="Y41" s="44"/>
      <c r="Z41" s="44"/>
      <c r="AA41" s="113"/>
      <c r="AB41" s="114"/>
      <c r="AC41" s="213"/>
      <c r="AD41" s="213"/>
      <c r="AE41" s="116"/>
      <c r="AF41" s="124"/>
      <c r="AG41" s="124"/>
      <c r="AH41" s="124"/>
      <c r="AI41" s="124"/>
      <c r="AJ41" s="257"/>
      <c r="AK41" s="257"/>
      <c r="AL41" s="44"/>
    </row>
    <row r="42" spans="14:38" ht="15">
      <c r="N42" s="44"/>
      <c r="O42" s="44"/>
      <c r="P42" s="44"/>
      <c r="Q42" s="44"/>
      <c r="R42" s="44"/>
      <c r="S42" s="44"/>
      <c r="T42" s="44"/>
      <c r="U42" s="44"/>
      <c r="V42" s="44"/>
      <c r="W42" s="44"/>
      <c r="X42" s="44"/>
      <c r="Y42" s="44"/>
      <c r="Z42" s="44"/>
      <c r="AA42" s="184"/>
      <c r="AB42" s="228"/>
      <c r="AC42" s="185"/>
      <c r="AD42" s="185"/>
      <c r="AE42" s="128"/>
      <c r="AF42" s="259"/>
      <c r="AG42" s="257"/>
      <c r="AH42" s="257"/>
      <c r="AI42" s="257"/>
      <c r="AJ42" s="260"/>
      <c r="AK42" s="260"/>
      <c r="AL42" s="44"/>
    </row>
    <row r="43" spans="14:38" ht="15">
      <c r="N43" s="44"/>
      <c r="O43" s="44"/>
      <c r="P43" s="44"/>
      <c r="Q43" s="44"/>
      <c r="R43" s="44"/>
      <c r="S43" s="44"/>
      <c r="T43" s="44"/>
      <c r="U43" s="44"/>
      <c r="V43" s="44"/>
      <c r="W43" s="44"/>
      <c r="X43" s="44"/>
      <c r="Y43" s="44"/>
      <c r="Z43" s="44"/>
      <c r="AA43" s="113"/>
      <c r="AB43" s="114"/>
      <c r="AC43" s="213"/>
      <c r="AD43" s="213"/>
      <c r="AE43" s="128"/>
      <c r="AF43" s="261"/>
      <c r="AG43" s="124"/>
      <c r="AH43" s="124"/>
      <c r="AI43" s="124"/>
      <c r="AJ43" s="128"/>
      <c r="AK43" s="128"/>
      <c r="AL43" s="44"/>
    </row>
    <row r="44" spans="14:38" ht="15">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row>
  </sheetData>
  <sheetProtection/>
  <mergeCells count="22">
    <mergeCell ref="F4:K4"/>
    <mergeCell ref="A1:K1"/>
    <mergeCell ref="A2:K2"/>
    <mergeCell ref="A4:A5"/>
    <mergeCell ref="B4:B5"/>
    <mergeCell ref="C4:C5"/>
    <mergeCell ref="D4:D5"/>
    <mergeCell ref="E4:E5"/>
    <mergeCell ref="AA5:AA7"/>
    <mergeCell ref="AB5:AB7"/>
    <mergeCell ref="AC5:AC7"/>
    <mergeCell ref="AD5:AD7"/>
    <mergeCell ref="AE5:AE7"/>
    <mergeCell ref="AF5:AK5"/>
    <mergeCell ref="T5:Y5"/>
    <mergeCell ref="Q5:Q7"/>
    <mergeCell ref="R5:R7"/>
    <mergeCell ref="N3:X3"/>
    <mergeCell ref="N5:N7"/>
    <mergeCell ref="O5:O7"/>
    <mergeCell ref="P5:P7"/>
    <mergeCell ref="S5:S7"/>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K42"/>
  <sheetViews>
    <sheetView showZeros="0" zoomScale="120" zoomScaleNormal="120" zoomScalePageLayoutView="0" workbookViewId="0" topLeftCell="A19">
      <selection activeCell="H31" sqref="H31"/>
    </sheetView>
  </sheetViews>
  <sheetFormatPr defaultColWidth="9.140625" defaultRowHeight="15"/>
  <cols>
    <col min="1" max="1" width="3.8515625" style="1" customWidth="1"/>
    <col min="2" max="2" width="40.28125" style="1" customWidth="1"/>
    <col min="3" max="3" width="10.28125" style="1" customWidth="1"/>
    <col min="4" max="4" width="10.8515625" style="1" customWidth="1"/>
    <col min="5" max="5" width="10.28125" style="1" customWidth="1"/>
    <col min="6" max="6" width="10.00390625" style="1" customWidth="1"/>
    <col min="7" max="7" width="9.28125" style="1" customWidth="1"/>
    <col min="8" max="8" width="8.28125" style="1" customWidth="1"/>
    <col min="9" max="9" width="8.7109375" style="1" customWidth="1"/>
    <col min="10" max="10" width="9.28125" style="1" customWidth="1"/>
    <col min="11" max="23" width="7.00390625" style="1" customWidth="1"/>
    <col min="24" max="27" width="9.140625" style="1" customWidth="1"/>
    <col min="28" max="28" width="24.28125" style="1" customWidth="1"/>
    <col min="29" max="29" width="13.28125" style="1" customWidth="1"/>
    <col min="30" max="16384" width="9.140625" style="1" customWidth="1"/>
  </cols>
  <sheetData>
    <row r="1" spans="1:23" ht="15" customHeight="1">
      <c r="A1" s="273" t="s">
        <v>27</v>
      </c>
      <c r="B1" s="273"/>
      <c r="C1" s="273"/>
      <c r="D1" s="273"/>
      <c r="E1" s="273"/>
      <c r="F1" s="273"/>
      <c r="G1" s="273"/>
      <c r="H1" s="273"/>
      <c r="I1" s="273"/>
      <c r="J1" s="273"/>
      <c r="K1" s="47"/>
      <c r="L1" s="47"/>
      <c r="M1" s="47"/>
      <c r="N1" s="47"/>
      <c r="O1" s="47"/>
      <c r="P1" s="47"/>
      <c r="Q1" s="47"/>
      <c r="R1" s="47"/>
      <c r="S1" s="47"/>
      <c r="T1" s="47"/>
      <c r="U1" s="47"/>
      <c r="V1" s="47"/>
      <c r="W1" s="47"/>
    </row>
    <row r="2" spans="1:23" ht="15" customHeight="1">
      <c r="A2" s="273" t="s">
        <v>160</v>
      </c>
      <c r="B2" s="273"/>
      <c r="C2" s="273"/>
      <c r="D2" s="273"/>
      <c r="E2" s="273"/>
      <c r="F2" s="273"/>
      <c r="G2" s="273"/>
      <c r="H2" s="273"/>
      <c r="I2" s="273"/>
      <c r="J2" s="273"/>
      <c r="K2" s="47"/>
      <c r="L2" s="47"/>
      <c r="M2" s="47"/>
      <c r="N2" s="47"/>
      <c r="O2" s="47"/>
      <c r="P2" s="47"/>
      <c r="Q2" s="47"/>
      <c r="R2" s="47"/>
      <c r="S2" s="47"/>
      <c r="T2" s="47"/>
      <c r="U2" s="47"/>
      <c r="V2" s="47"/>
      <c r="W2" s="47"/>
    </row>
    <row r="3" spans="8:37" ht="15">
      <c r="H3" s="282" t="s">
        <v>26</v>
      </c>
      <c r="I3" s="282"/>
      <c r="J3" s="282"/>
      <c r="K3" s="103"/>
      <c r="L3" s="103"/>
      <c r="M3" s="44"/>
      <c r="N3" s="44"/>
      <c r="O3" s="44"/>
      <c r="P3" s="44"/>
      <c r="Q3" s="44"/>
      <c r="R3" s="44"/>
      <c r="S3" s="44"/>
      <c r="T3" s="44"/>
      <c r="U3" s="44"/>
      <c r="V3" s="44"/>
      <c r="W3" s="44"/>
      <c r="X3" s="44"/>
      <c r="Y3" s="113"/>
      <c r="Z3" s="114"/>
      <c r="AA3" s="112"/>
      <c r="AB3" s="115"/>
      <c r="AC3" s="116"/>
      <c r="AD3" s="119"/>
      <c r="AE3" s="120"/>
      <c r="AF3" s="120"/>
      <c r="AG3" s="120"/>
      <c r="AH3" s="120"/>
      <c r="AI3" s="119"/>
      <c r="AJ3" s="44"/>
      <c r="AK3" s="44"/>
    </row>
    <row r="4" spans="1:37" ht="15" customHeight="1">
      <c r="A4" s="278" t="s">
        <v>10</v>
      </c>
      <c r="B4" s="280" t="s">
        <v>0</v>
      </c>
      <c r="C4" s="277" t="s">
        <v>154</v>
      </c>
      <c r="D4" s="281" t="s">
        <v>28</v>
      </c>
      <c r="E4" s="280" t="s">
        <v>25</v>
      </c>
      <c r="F4" s="280"/>
      <c r="G4" s="280"/>
      <c r="H4" s="280"/>
      <c r="I4" s="280"/>
      <c r="J4" s="280"/>
      <c r="K4" s="59"/>
      <c r="L4" s="59"/>
      <c r="M4" s="44"/>
      <c r="N4" s="44"/>
      <c r="O4" s="44"/>
      <c r="P4" s="44"/>
      <c r="Q4" s="44"/>
      <c r="R4" s="44"/>
      <c r="S4" s="44"/>
      <c r="T4" s="44"/>
      <c r="U4" s="44"/>
      <c r="V4" s="44"/>
      <c r="W4" s="44"/>
      <c r="X4" s="44"/>
      <c r="Y4" s="113"/>
      <c r="Z4" s="114"/>
      <c r="AA4" s="112"/>
      <c r="AB4" s="115"/>
      <c r="AC4" s="116"/>
      <c r="AD4" s="119"/>
      <c r="AE4" s="119"/>
      <c r="AF4" s="119"/>
      <c r="AG4" s="119"/>
      <c r="AH4" s="119"/>
      <c r="AI4" s="119"/>
      <c r="AJ4" s="44"/>
      <c r="AK4" s="44"/>
    </row>
    <row r="5" spans="1:37" ht="15">
      <c r="A5" s="279"/>
      <c r="B5" s="280"/>
      <c r="C5" s="277"/>
      <c r="D5" s="281"/>
      <c r="E5" s="45">
        <v>2016</v>
      </c>
      <c r="F5" s="45">
        <v>2017</v>
      </c>
      <c r="G5" s="45">
        <v>2018</v>
      </c>
      <c r="H5" s="45">
        <v>2019</v>
      </c>
      <c r="I5" s="46">
        <v>2020</v>
      </c>
      <c r="J5" s="46">
        <v>2021</v>
      </c>
      <c r="K5" s="60"/>
      <c r="L5" s="60"/>
      <c r="M5" s="44"/>
      <c r="N5" s="44"/>
      <c r="O5" s="44"/>
      <c r="P5" s="44"/>
      <c r="Q5" s="44"/>
      <c r="R5" s="44"/>
      <c r="S5" s="44"/>
      <c r="T5" s="44"/>
      <c r="U5" s="44"/>
      <c r="V5" s="44"/>
      <c r="W5" s="44"/>
      <c r="X5" s="44"/>
      <c r="Y5" s="113"/>
      <c r="Z5" s="114"/>
      <c r="AA5" s="112"/>
      <c r="AB5" s="115"/>
      <c r="AC5" s="116"/>
      <c r="AD5" s="119"/>
      <c r="AE5" s="121"/>
      <c r="AF5" s="120"/>
      <c r="AG5" s="120"/>
      <c r="AH5" s="119"/>
      <c r="AI5" s="122"/>
      <c r="AJ5" s="44"/>
      <c r="AK5" s="44"/>
    </row>
    <row r="6" spans="1:37" ht="18.75" customHeight="1">
      <c r="A6" s="48"/>
      <c r="B6" s="8" t="s">
        <v>28</v>
      </c>
      <c r="C6" s="6" t="s">
        <v>11</v>
      </c>
      <c r="D6" s="105">
        <v>68800.92841899999</v>
      </c>
      <c r="E6" s="105">
        <v>6599.767795</v>
      </c>
      <c r="F6" s="105">
        <v>12319.160543999998</v>
      </c>
      <c r="G6" s="105">
        <v>11702.480047</v>
      </c>
      <c r="H6" s="105">
        <v>9416.334343</v>
      </c>
      <c r="I6" s="105">
        <v>17649.378655000004</v>
      </c>
      <c r="J6" s="105">
        <v>11113.807035000002</v>
      </c>
      <c r="K6" s="141"/>
      <c r="L6" s="141"/>
      <c r="M6" s="44"/>
      <c r="N6" s="44"/>
      <c r="O6" s="44"/>
      <c r="P6" s="44"/>
      <c r="Q6" s="44"/>
      <c r="R6" s="44"/>
      <c r="S6" s="44"/>
      <c r="T6" s="44"/>
      <c r="U6" s="44"/>
      <c r="V6" s="44"/>
      <c r="W6" s="44"/>
      <c r="X6" s="44"/>
      <c r="Y6" s="113"/>
      <c r="Z6" s="114"/>
      <c r="AA6" s="112"/>
      <c r="AB6" s="115"/>
      <c r="AC6" s="116"/>
      <c r="AD6" s="119"/>
      <c r="AE6" s="121"/>
      <c r="AF6" s="121"/>
      <c r="AG6" s="120"/>
      <c r="AH6" s="119"/>
      <c r="AI6" s="119"/>
      <c r="AJ6" s="44"/>
      <c r="AK6" s="44"/>
    </row>
    <row r="7" spans="1:37" ht="18" customHeight="1">
      <c r="A7" s="45">
        <v>1</v>
      </c>
      <c r="B7" s="2" t="s">
        <v>3</v>
      </c>
      <c r="C7" s="6" t="s">
        <v>11</v>
      </c>
      <c r="D7" s="105">
        <v>27761.290129999998</v>
      </c>
      <c r="E7" s="105">
        <v>2841.594195</v>
      </c>
      <c r="F7" s="105">
        <v>2762.6</v>
      </c>
      <c r="G7" s="105">
        <v>4320.2</v>
      </c>
      <c r="H7" s="105">
        <v>4924.579868000001</v>
      </c>
      <c r="I7" s="105">
        <v>10351.650160000001</v>
      </c>
      <c r="J7" s="105">
        <v>2560.665907</v>
      </c>
      <c r="K7" s="141"/>
      <c r="L7" s="141"/>
      <c r="M7" s="44"/>
      <c r="N7" s="44"/>
      <c r="O7" s="44"/>
      <c r="P7" s="44"/>
      <c r="Q7" s="44"/>
      <c r="R7" s="44"/>
      <c r="S7" s="44"/>
      <c r="T7" s="44"/>
      <c r="U7" s="44"/>
      <c r="V7" s="44"/>
      <c r="W7" s="44"/>
      <c r="X7" s="44"/>
      <c r="Y7" s="113"/>
      <c r="Z7" s="114"/>
      <c r="AA7" s="112"/>
      <c r="AB7" s="115"/>
      <c r="AC7" s="116"/>
      <c r="AD7" s="119"/>
      <c r="AE7" s="120"/>
      <c r="AF7" s="120"/>
      <c r="AG7" s="121"/>
      <c r="AH7" s="119"/>
      <c r="AI7" s="119"/>
      <c r="AJ7" s="44"/>
      <c r="AK7" s="44"/>
    </row>
    <row r="8" spans="1:37" ht="13.5" customHeight="1">
      <c r="A8" s="49" t="s">
        <v>13</v>
      </c>
      <c r="B8" s="4" t="s">
        <v>4</v>
      </c>
      <c r="C8" s="6" t="s">
        <v>12</v>
      </c>
      <c r="D8" s="56">
        <v>23322.490130000002</v>
      </c>
      <c r="E8" s="56">
        <v>1630.994195</v>
      </c>
      <c r="F8" s="56">
        <v>1552</v>
      </c>
      <c r="G8" s="56">
        <v>3109.6</v>
      </c>
      <c r="H8" s="56">
        <v>4117.579868</v>
      </c>
      <c r="I8" s="56">
        <v>10351.650160000001</v>
      </c>
      <c r="J8" s="56">
        <v>2560.665907</v>
      </c>
      <c r="K8" s="142"/>
      <c r="L8" s="142"/>
      <c r="M8" s="44"/>
      <c r="N8" s="44"/>
      <c r="O8" s="44"/>
      <c r="P8" s="44"/>
      <c r="Q8" s="44"/>
      <c r="R8" s="44"/>
      <c r="S8" s="44"/>
      <c r="T8" s="44"/>
      <c r="U8" s="44"/>
      <c r="V8" s="44"/>
      <c r="W8" s="44"/>
      <c r="X8" s="44"/>
      <c r="Y8" s="113"/>
      <c r="Z8" s="114"/>
      <c r="AA8" s="112"/>
      <c r="AB8" s="115"/>
      <c r="AC8" s="116"/>
      <c r="AD8" s="123"/>
      <c r="AE8" s="123"/>
      <c r="AF8" s="123"/>
      <c r="AG8" s="123"/>
      <c r="AH8" s="123"/>
      <c r="AI8" s="123"/>
      <c r="AJ8" s="44"/>
      <c r="AK8" s="44"/>
    </row>
    <row r="9" spans="1:37" ht="14.25" customHeight="1">
      <c r="A9" s="49" t="s">
        <v>13</v>
      </c>
      <c r="B9" s="55" t="s">
        <v>17</v>
      </c>
      <c r="C9" s="26" t="s">
        <v>12</v>
      </c>
      <c r="D9" s="56">
        <v>4438.799999999999</v>
      </c>
      <c r="E9" s="56">
        <v>1210.6</v>
      </c>
      <c r="F9" s="56">
        <v>1210.6</v>
      </c>
      <c r="G9" s="56">
        <v>1210.6</v>
      </c>
      <c r="H9" s="56">
        <v>807</v>
      </c>
      <c r="I9" s="56"/>
      <c r="J9" s="56"/>
      <c r="K9" s="142"/>
      <c r="L9" s="142"/>
      <c r="M9" s="44"/>
      <c r="N9" s="44"/>
      <c r="O9" s="44"/>
      <c r="P9" s="44"/>
      <c r="Q9" s="44"/>
      <c r="R9" s="44"/>
      <c r="S9" s="44"/>
      <c r="T9" s="44"/>
      <c r="U9" s="44"/>
      <c r="V9" s="44"/>
      <c r="W9" s="44"/>
      <c r="X9" s="44"/>
      <c r="Y9" s="113"/>
      <c r="Z9" s="114"/>
      <c r="AA9" s="112"/>
      <c r="AB9" s="112"/>
      <c r="AC9" s="116"/>
      <c r="AD9" s="124"/>
      <c r="AE9" s="124"/>
      <c r="AF9" s="124"/>
      <c r="AG9" s="124"/>
      <c r="AH9" s="124"/>
      <c r="AI9" s="124"/>
      <c r="AJ9" s="44"/>
      <c r="AK9" s="44"/>
    </row>
    <row r="10" spans="1:37" ht="17.25" customHeight="1">
      <c r="A10" s="45">
        <v>2</v>
      </c>
      <c r="B10" s="2" t="s">
        <v>5</v>
      </c>
      <c r="C10" s="6" t="s">
        <v>12</v>
      </c>
      <c r="D10" s="134">
        <v>29608.832289</v>
      </c>
      <c r="E10" s="134">
        <v>3214.3736</v>
      </c>
      <c r="F10" s="134">
        <v>8716.360544</v>
      </c>
      <c r="G10" s="134">
        <v>3214.3800469999996</v>
      </c>
      <c r="H10" s="134">
        <v>2719.654475</v>
      </c>
      <c r="I10" s="134">
        <v>6119.828495000001</v>
      </c>
      <c r="J10" s="134">
        <v>5624.235128</v>
      </c>
      <c r="K10" s="143"/>
      <c r="L10" s="143"/>
      <c r="M10" s="44"/>
      <c r="N10" s="44"/>
      <c r="O10" s="44"/>
      <c r="P10" s="44"/>
      <c r="Q10" s="44"/>
      <c r="R10" s="44"/>
      <c r="S10" s="44"/>
      <c r="T10" s="44"/>
      <c r="U10" s="44"/>
      <c r="V10" s="44"/>
      <c r="W10" s="44"/>
      <c r="X10" s="44"/>
      <c r="Y10" s="113"/>
      <c r="Z10" s="114"/>
      <c r="AA10" s="112"/>
      <c r="AB10" s="112"/>
      <c r="AC10" s="116"/>
      <c r="AD10" s="124"/>
      <c r="AE10" s="124"/>
      <c r="AF10" s="124"/>
      <c r="AG10" s="124"/>
      <c r="AH10" s="124"/>
      <c r="AI10" s="124"/>
      <c r="AJ10" s="44"/>
      <c r="AK10" s="44"/>
    </row>
    <row r="11" spans="1:37" ht="16.5" customHeight="1">
      <c r="A11" s="49" t="s">
        <v>18</v>
      </c>
      <c r="B11" s="4" t="s">
        <v>19</v>
      </c>
      <c r="C11" s="6" t="s">
        <v>12</v>
      </c>
      <c r="D11" s="135">
        <v>24987.574547</v>
      </c>
      <c r="E11" s="135">
        <v>2749.8736</v>
      </c>
      <c r="F11" s="135">
        <v>7979.745</v>
      </c>
      <c r="G11" s="135">
        <v>2937.3896969999996</v>
      </c>
      <c r="H11" s="135">
        <v>2643.347475</v>
      </c>
      <c r="I11" s="135">
        <v>4564.965200000001</v>
      </c>
      <c r="J11" s="135">
        <v>4112.253575</v>
      </c>
      <c r="K11" s="144"/>
      <c r="L11" s="144"/>
      <c r="M11" s="44"/>
      <c r="N11" s="44"/>
      <c r="O11" s="44"/>
      <c r="P11" s="44"/>
      <c r="Q11" s="44"/>
      <c r="R11" s="44"/>
      <c r="S11" s="44"/>
      <c r="T11" s="44"/>
      <c r="U11" s="44"/>
      <c r="V11" s="44"/>
      <c r="W11" s="44"/>
      <c r="X11" s="44"/>
      <c r="Y11" s="113"/>
      <c r="Z11" s="114"/>
      <c r="AA11" s="112"/>
      <c r="AB11" s="112"/>
      <c r="AC11" s="116"/>
      <c r="AD11" s="125"/>
      <c r="AE11" s="125"/>
      <c r="AF11" s="125"/>
      <c r="AG11" s="125"/>
      <c r="AH11" s="124"/>
      <c r="AI11" s="124"/>
      <c r="AJ11" s="44"/>
      <c r="AK11" s="44"/>
    </row>
    <row r="12" spans="1:37" ht="14.25" customHeight="1">
      <c r="A12" s="49" t="s">
        <v>13</v>
      </c>
      <c r="B12" s="4" t="s">
        <v>4</v>
      </c>
      <c r="C12" s="6"/>
      <c r="D12" s="135">
        <v>15680.374547</v>
      </c>
      <c r="E12" s="135">
        <v>720.1736000000001</v>
      </c>
      <c r="F12" s="135">
        <v>702.2449999999999</v>
      </c>
      <c r="G12" s="135">
        <v>2937.3896969999996</v>
      </c>
      <c r="H12" s="135">
        <v>2643.347475</v>
      </c>
      <c r="I12" s="135">
        <v>4564.965200000001</v>
      </c>
      <c r="J12" s="135">
        <v>4112.253575</v>
      </c>
      <c r="K12" s="144"/>
      <c r="L12" s="144"/>
      <c r="M12" s="44"/>
      <c r="N12" s="44"/>
      <c r="O12" s="44"/>
      <c r="P12" s="44"/>
      <c r="Q12" s="44"/>
      <c r="R12" s="44"/>
      <c r="S12" s="44"/>
      <c r="T12" s="44"/>
      <c r="U12" s="44"/>
      <c r="V12" s="44"/>
      <c r="W12" s="44"/>
      <c r="X12" s="44"/>
      <c r="Y12" s="113"/>
      <c r="Z12" s="114"/>
      <c r="AA12" s="112"/>
      <c r="AB12" s="112"/>
      <c r="AC12" s="116"/>
      <c r="AD12" s="127"/>
      <c r="AE12" s="127"/>
      <c r="AF12" s="127"/>
      <c r="AG12" s="127"/>
      <c r="AH12" s="124"/>
      <c r="AI12" s="124"/>
      <c r="AJ12" s="44"/>
      <c r="AK12" s="44"/>
    </row>
    <row r="13" spans="1:37" ht="16.5" customHeight="1">
      <c r="A13" s="49" t="s">
        <v>13</v>
      </c>
      <c r="B13" s="55" t="s">
        <v>17</v>
      </c>
      <c r="C13" s="6" t="s">
        <v>12</v>
      </c>
      <c r="D13" s="56">
        <v>24807.203761</v>
      </c>
      <c r="E13" s="56">
        <v>5198.6265</v>
      </c>
      <c r="F13" s="56">
        <v>11750.324714999999</v>
      </c>
      <c r="G13" s="56">
        <v>3750.031485</v>
      </c>
      <c r="H13" s="56">
        <v>1839.260964</v>
      </c>
      <c r="I13" s="56">
        <v>1276.436538</v>
      </c>
      <c r="J13" s="56">
        <v>992.523559</v>
      </c>
      <c r="K13" s="142"/>
      <c r="L13" s="142"/>
      <c r="M13" s="44"/>
      <c r="N13" s="44"/>
      <c r="O13" s="44"/>
      <c r="P13" s="44"/>
      <c r="Q13" s="44"/>
      <c r="R13" s="44"/>
      <c r="S13" s="44"/>
      <c r="T13" s="44"/>
      <c r="U13" s="44"/>
      <c r="V13" s="44"/>
      <c r="W13" s="44"/>
      <c r="X13" s="44"/>
      <c r="Y13" s="113"/>
      <c r="Z13" s="114"/>
      <c r="AA13" s="112"/>
      <c r="AB13" s="112"/>
      <c r="AC13" s="116"/>
      <c r="AD13" s="124"/>
      <c r="AE13" s="124"/>
      <c r="AF13" s="124"/>
      <c r="AG13" s="124"/>
      <c r="AH13" s="124"/>
      <c r="AI13" s="124"/>
      <c r="AJ13" s="44"/>
      <c r="AK13" s="44"/>
    </row>
    <row r="14" spans="1:37" ht="15" customHeight="1">
      <c r="A14" s="49" t="s">
        <v>155</v>
      </c>
      <c r="B14" s="21" t="s">
        <v>156</v>
      </c>
      <c r="C14" s="6" t="s">
        <v>12</v>
      </c>
      <c r="D14" s="136">
        <v>11639.616094999998</v>
      </c>
      <c r="E14" s="136">
        <v>1671.530583</v>
      </c>
      <c r="F14" s="136">
        <v>1163.840125</v>
      </c>
      <c r="G14" s="136">
        <v>3493.589615</v>
      </c>
      <c r="H14" s="136">
        <v>3057.123987</v>
      </c>
      <c r="I14" s="136">
        <v>602.638216</v>
      </c>
      <c r="J14" s="136">
        <v>1650.893569</v>
      </c>
      <c r="K14" s="145"/>
      <c r="L14" s="145"/>
      <c r="M14" s="44"/>
      <c r="N14" s="44"/>
      <c r="O14" s="44"/>
      <c r="P14" s="44"/>
      <c r="Q14" s="44"/>
      <c r="R14" s="44"/>
      <c r="S14" s="44"/>
      <c r="T14" s="44"/>
      <c r="U14" s="44"/>
      <c r="V14" s="44"/>
      <c r="W14" s="44"/>
      <c r="X14" s="44"/>
      <c r="Y14" s="113"/>
      <c r="Z14" s="114"/>
      <c r="AA14" s="112"/>
      <c r="AB14" s="112"/>
      <c r="AC14" s="128"/>
      <c r="AD14" s="129"/>
      <c r="AE14" s="124"/>
      <c r="AF14" s="124"/>
      <c r="AG14" s="124"/>
      <c r="AH14" s="130"/>
      <c r="AI14" s="130"/>
      <c r="AJ14" s="44"/>
      <c r="AK14" s="44"/>
    </row>
    <row r="15" spans="1:37" ht="15">
      <c r="A15" s="49" t="s">
        <v>155</v>
      </c>
      <c r="B15" s="21" t="s">
        <v>157</v>
      </c>
      <c r="C15" s="6"/>
      <c r="D15" s="57"/>
      <c r="E15" s="138"/>
      <c r="F15" s="137"/>
      <c r="G15" s="137"/>
      <c r="H15" s="137"/>
      <c r="I15" s="137"/>
      <c r="J15" s="137"/>
      <c r="K15" s="145"/>
      <c r="L15" s="145"/>
      <c r="M15" s="44"/>
      <c r="N15" s="44"/>
      <c r="O15" s="44"/>
      <c r="P15" s="44"/>
      <c r="Q15" s="44"/>
      <c r="R15" s="44"/>
      <c r="S15" s="44"/>
      <c r="T15" s="44"/>
      <c r="U15" s="44"/>
      <c r="V15" s="44"/>
      <c r="W15" s="44"/>
      <c r="X15" s="44"/>
      <c r="Y15" s="113"/>
      <c r="Z15" s="126"/>
      <c r="AA15" s="108"/>
      <c r="AB15" s="108"/>
      <c r="AC15" s="109"/>
      <c r="AD15" s="110"/>
      <c r="AE15" s="111"/>
      <c r="AF15" s="111"/>
      <c r="AG15" s="111"/>
      <c r="AH15" s="109"/>
      <c r="AI15" s="109"/>
      <c r="AJ15" s="44"/>
      <c r="AK15" s="44"/>
    </row>
    <row r="16" spans="1:37" ht="15" customHeight="1">
      <c r="A16" s="49" t="s">
        <v>21</v>
      </c>
      <c r="B16" s="4" t="s">
        <v>20</v>
      </c>
      <c r="C16" s="6" t="s">
        <v>12</v>
      </c>
      <c r="D16" s="56">
        <v>188.7</v>
      </c>
      <c r="E16" s="56">
        <v>188.7</v>
      </c>
      <c r="F16" s="56">
        <v>0</v>
      </c>
      <c r="G16" s="56">
        <v>0</v>
      </c>
      <c r="H16" s="56">
        <v>0</v>
      </c>
      <c r="I16" s="56">
        <v>0</v>
      </c>
      <c r="J16" s="56">
        <v>0</v>
      </c>
      <c r="K16" s="142"/>
      <c r="L16" s="142"/>
      <c r="M16" s="44"/>
      <c r="N16" s="44"/>
      <c r="O16" s="44"/>
      <c r="P16" s="44"/>
      <c r="Q16" s="44"/>
      <c r="R16" s="44"/>
      <c r="S16" s="44"/>
      <c r="T16" s="44"/>
      <c r="U16" s="44"/>
      <c r="V16" s="44"/>
      <c r="W16" s="44"/>
      <c r="X16" s="44"/>
      <c r="Y16" s="113"/>
      <c r="Z16" s="114"/>
      <c r="AJ16" s="44"/>
      <c r="AK16" s="44"/>
    </row>
    <row r="17" spans="1:37" ht="14.25" customHeight="1">
      <c r="A17" s="49" t="s">
        <v>22</v>
      </c>
      <c r="B17" s="4" t="s">
        <v>23</v>
      </c>
      <c r="C17" s="131"/>
      <c r="D17" s="56">
        <v>4432.557742000001</v>
      </c>
      <c r="E17" s="56">
        <v>275.8</v>
      </c>
      <c r="F17" s="56">
        <v>736.615544</v>
      </c>
      <c r="G17" s="56">
        <v>276.99035</v>
      </c>
      <c r="H17" s="56">
        <v>76.307</v>
      </c>
      <c r="I17" s="56">
        <v>1554.863295</v>
      </c>
      <c r="J17" s="56">
        <v>1511.981553</v>
      </c>
      <c r="K17" s="142"/>
      <c r="L17" s="142"/>
      <c r="M17" s="44"/>
      <c r="N17" s="44"/>
      <c r="O17" s="44"/>
      <c r="P17" s="44"/>
      <c r="Q17" s="44"/>
      <c r="R17" s="44"/>
      <c r="S17" s="44"/>
      <c r="T17" s="44"/>
      <c r="U17" s="44"/>
      <c r="V17" s="44"/>
      <c r="W17" s="44"/>
      <c r="X17" s="44"/>
      <c r="Y17" s="113"/>
      <c r="Z17" s="114"/>
      <c r="AJ17" s="44"/>
      <c r="AK17" s="44"/>
    </row>
    <row r="18" spans="1:26" ht="18" customHeight="1">
      <c r="A18" s="132" t="s">
        <v>158</v>
      </c>
      <c r="B18" s="133" t="s">
        <v>159</v>
      </c>
      <c r="C18" s="6" t="s">
        <v>12</v>
      </c>
      <c r="D18" s="57"/>
      <c r="E18" s="139"/>
      <c r="F18" s="139"/>
      <c r="G18" s="139"/>
      <c r="H18" s="139"/>
      <c r="I18" s="139"/>
      <c r="J18" s="140"/>
      <c r="K18" s="146"/>
      <c r="L18" s="146"/>
      <c r="Y18" s="106"/>
      <c r="Z18" s="107"/>
    </row>
    <row r="19" spans="1:12" ht="18.75" customHeight="1">
      <c r="A19" s="45">
        <v>3</v>
      </c>
      <c r="B19" s="2" t="s">
        <v>6</v>
      </c>
      <c r="C19" s="6" t="s">
        <v>11</v>
      </c>
      <c r="D19" s="134">
        <v>5979.9</v>
      </c>
      <c r="E19" s="134">
        <v>362.7</v>
      </c>
      <c r="F19" s="134">
        <v>755.4</v>
      </c>
      <c r="G19" s="134">
        <v>2548</v>
      </c>
      <c r="H19" s="134">
        <v>1169.1</v>
      </c>
      <c r="I19" s="134">
        <v>464.5</v>
      </c>
      <c r="J19" s="134">
        <v>680.2</v>
      </c>
      <c r="K19" s="143"/>
      <c r="L19" s="143"/>
    </row>
    <row r="20" spans="1:12" ht="18.75" customHeight="1">
      <c r="A20" s="49" t="s">
        <v>13</v>
      </c>
      <c r="B20" s="4" t="s">
        <v>4</v>
      </c>
      <c r="C20" s="6"/>
      <c r="D20" s="135">
        <v>1038.4</v>
      </c>
      <c r="E20" s="135">
        <v>4.2</v>
      </c>
      <c r="F20" s="135">
        <v>62.9</v>
      </c>
      <c r="G20" s="135">
        <v>80.6</v>
      </c>
      <c r="H20" s="135">
        <v>146.5</v>
      </c>
      <c r="I20" s="135">
        <v>64</v>
      </c>
      <c r="J20" s="135">
        <v>680.2</v>
      </c>
      <c r="K20" s="144"/>
      <c r="L20" s="144"/>
    </row>
    <row r="21" spans="1:12" ht="15.75" customHeight="1">
      <c r="A21" s="49" t="s">
        <v>13</v>
      </c>
      <c r="B21" s="55" t="s">
        <v>17</v>
      </c>
      <c r="C21" s="6"/>
      <c r="D21" s="56">
        <v>4941.5</v>
      </c>
      <c r="E21" s="56">
        <v>358.5</v>
      </c>
      <c r="F21" s="56">
        <v>692.5</v>
      </c>
      <c r="G21" s="56">
        <v>2467.4</v>
      </c>
      <c r="H21" s="56">
        <v>1022.6</v>
      </c>
      <c r="I21" s="56">
        <v>400.5</v>
      </c>
      <c r="J21" s="56">
        <v>0</v>
      </c>
      <c r="K21" s="142"/>
      <c r="L21" s="142"/>
    </row>
    <row r="22" spans="1:12" ht="17.25" customHeight="1">
      <c r="A22" s="45">
        <v>4</v>
      </c>
      <c r="B22" s="2" t="s">
        <v>7</v>
      </c>
      <c r="C22" s="6" t="s">
        <v>11</v>
      </c>
      <c r="D22" s="134">
        <v>4006.8999999999996</v>
      </c>
      <c r="E22" s="134">
        <v>101.7</v>
      </c>
      <c r="F22" s="134">
        <v>84.8</v>
      </c>
      <c r="G22" s="134">
        <v>1619.9</v>
      </c>
      <c r="H22" s="134">
        <v>603</v>
      </c>
      <c r="I22" s="134">
        <v>375.9</v>
      </c>
      <c r="J22" s="134">
        <v>1221.6</v>
      </c>
      <c r="K22" s="143"/>
      <c r="L22" s="143"/>
    </row>
    <row r="23" spans="1:12" ht="16.5" customHeight="1">
      <c r="A23" s="49" t="s">
        <v>13</v>
      </c>
      <c r="B23" s="55" t="s">
        <v>8</v>
      </c>
      <c r="C23" s="6" t="s">
        <v>11</v>
      </c>
      <c r="D23" s="56">
        <v>3617.2</v>
      </c>
      <c r="E23" s="56">
        <v>0</v>
      </c>
      <c r="F23" s="56">
        <v>0</v>
      </c>
      <c r="G23" s="56">
        <v>1416.7</v>
      </c>
      <c r="H23" s="56">
        <v>603</v>
      </c>
      <c r="I23" s="56">
        <v>375.9</v>
      </c>
      <c r="J23" s="56">
        <v>1221.6</v>
      </c>
      <c r="K23" s="142"/>
      <c r="L23" s="142"/>
    </row>
    <row r="24" spans="1:12" ht="16.5" customHeight="1">
      <c r="A24" s="49" t="s">
        <v>13</v>
      </c>
      <c r="B24" s="55" t="s">
        <v>9</v>
      </c>
      <c r="C24" s="6" t="s">
        <v>11</v>
      </c>
      <c r="D24" s="56">
        <v>389.7</v>
      </c>
      <c r="E24" s="56">
        <v>101.7</v>
      </c>
      <c r="F24" s="56">
        <v>84.8</v>
      </c>
      <c r="G24" s="56">
        <v>203.2</v>
      </c>
      <c r="H24" s="56">
        <v>0</v>
      </c>
      <c r="I24" s="56">
        <v>0</v>
      </c>
      <c r="J24" s="56">
        <v>0</v>
      </c>
      <c r="K24" s="142"/>
      <c r="L24" s="142"/>
    </row>
    <row r="25" spans="1:12" ht="22.5" customHeight="1">
      <c r="A25" s="45">
        <v>5</v>
      </c>
      <c r="B25" s="2" t="s">
        <v>14</v>
      </c>
      <c r="C25" s="11"/>
      <c r="D25" s="134">
        <v>1444.0059999999999</v>
      </c>
      <c r="E25" s="134">
        <v>79.4</v>
      </c>
      <c r="F25" s="134">
        <v>0</v>
      </c>
      <c r="G25" s="134">
        <v>0</v>
      </c>
      <c r="H25" s="134">
        <v>0</v>
      </c>
      <c r="I25" s="134">
        <v>337.5</v>
      </c>
      <c r="J25" s="134">
        <v>1027.106</v>
      </c>
      <c r="K25" s="142"/>
      <c r="L25" s="142"/>
    </row>
    <row r="26" spans="3:37" s="44" customFormat="1" ht="15">
      <c r="C26" s="112"/>
      <c r="M26" s="1"/>
      <c r="N26" s="1"/>
      <c r="O26" s="1"/>
      <c r="P26" s="1"/>
      <c r="Q26" s="1"/>
      <c r="R26" s="1"/>
      <c r="S26" s="1"/>
      <c r="T26" s="1"/>
      <c r="U26" s="1"/>
      <c r="V26" s="1"/>
      <c r="W26" s="1"/>
      <c r="X26" s="1"/>
      <c r="Y26" s="1"/>
      <c r="Z26" s="1"/>
      <c r="AA26" s="1"/>
      <c r="AB26" s="1"/>
      <c r="AC26" s="1"/>
      <c r="AD26" s="1"/>
      <c r="AE26" s="1"/>
      <c r="AF26" s="1"/>
      <c r="AG26" s="1"/>
      <c r="AH26" s="1"/>
      <c r="AI26" s="1"/>
      <c r="AJ26" s="1"/>
      <c r="AK26" s="1"/>
    </row>
    <row r="27" spans="3:30" s="44" customFormat="1" ht="15">
      <c r="C27" s="112"/>
      <c r="F27" s="1"/>
      <c r="G27" s="1"/>
      <c r="H27" s="1"/>
      <c r="I27" s="1"/>
      <c r="J27" s="1"/>
      <c r="K27" s="1"/>
      <c r="L27" s="1"/>
      <c r="M27" s="1"/>
      <c r="N27" s="1"/>
      <c r="O27" s="1"/>
      <c r="P27" s="1"/>
      <c r="Q27" s="1"/>
      <c r="R27" s="1"/>
      <c r="S27" s="1"/>
      <c r="T27" s="1"/>
      <c r="U27" s="1"/>
      <c r="V27" s="1"/>
      <c r="W27" s="1"/>
      <c r="X27" s="1"/>
      <c r="Y27" s="1"/>
      <c r="Z27" s="1"/>
      <c r="AA27" s="1"/>
      <c r="AB27" s="1"/>
      <c r="AC27" s="1"/>
      <c r="AD27" s="1"/>
    </row>
    <row r="28" spans="3:30" s="44" customFormat="1" ht="15">
      <c r="C28" s="112"/>
      <c r="F28" s="1"/>
      <c r="G28" s="1"/>
      <c r="H28" s="1"/>
      <c r="I28" s="1"/>
      <c r="J28" s="1"/>
      <c r="K28" s="1"/>
      <c r="L28" s="1"/>
      <c r="M28" s="1"/>
      <c r="N28" s="1"/>
      <c r="O28" s="1"/>
      <c r="P28" s="1"/>
      <c r="Q28" s="1"/>
      <c r="R28" s="1"/>
      <c r="S28" s="1"/>
      <c r="T28" s="1"/>
      <c r="U28" s="1"/>
      <c r="V28" s="1"/>
      <c r="W28" s="1"/>
      <c r="X28" s="1"/>
      <c r="Y28" s="1"/>
      <c r="Z28" s="1"/>
      <c r="AA28" s="1"/>
      <c r="AB28" s="1"/>
      <c r="AC28" s="1"/>
      <c r="AD28" s="1"/>
    </row>
    <row r="29" spans="3:30" s="44" customFormat="1" ht="15">
      <c r="C29" s="112"/>
      <c r="F29" s="1"/>
      <c r="G29" s="1"/>
      <c r="H29" s="1"/>
      <c r="I29" s="1"/>
      <c r="J29" s="1"/>
      <c r="K29" s="1"/>
      <c r="L29" s="1"/>
      <c r="M29" s="1"/>
      <c r="N29" s="1"/>
      <c r="O29" s="1"/>
      <c r="P29" s="1"/>
      <c r="Q29" s="1"/>
      <c r="R29" s="1"/>
      <c r="S29" s="1"/>
      <c r="T29" s="1"/>
      <c r="U29" s="1"/>
      <c r="V29" s="1"/>
      <c r="W29" s="1"/>
      <c r="X29" s="1"/>
      <c r="Y29" s="1"/>
      <c r="Z29" s="1"/>
      <c r="AA29" s="1"/>
      <c r="AB29" s="1"/>
      <c r="AC29" s="1"/>
      <c r="AD29" s="1"/>
    </row>
    <row r="30" spans="3:30" s="44" customFormat="1" ht="15">
      <c r="C30" s="112"/>
      <c r="F30" s="1"/>
      <c r="G30" s="1"/>
      <c r="H30" s="1"/>
      <c r="I30" s="1"/>
      <c r="J30" s="1"/>
      <c r="K30" s="1"/>
      <c r="L30" s="1"/>
      <c r="M30" s="1"/>
      <c r="N30" s="1"/>
      <c r="O30" s="1"/>
      <c r="P30" s="1"/>
      <c r="Q30" s="1"/>
      <c r="R30" s="1"/>
      <c r="S30" s="1"/>
      <c r="T30" s="1"/>
      <c r="U30" s="1"/>
      <c r="V30" s="1"/>
      <c r="W30" s="1"/>
      <c r="X30" s="1"/>
      <c r="Y30" s="1"/>
      <c r="Z30" s="1"/>
      <c r="AA30" s="1"/>
      <c r="AB30" s="1"/>
      <c r="AC30" s="1"/>
      <c r="AD30" s="1"/>
    </row>
    <row r="31" spans="3:30" s="44" customFormat="1" ht="15">
      <c r="C31" s="112"/>
      <c r="F31" s="1"/>
      <c r="G31" s="1"/>
      <c r="H31" s="1"/>
      <c r="I31" s="1"/>
      <c r="J31" s="1"/>
      <c r="K31" s="1"/>
      <c r="L31" s="1"/>
      <c r="M31" s="1"/>
      <c r="N31" s="1"/>
      <c r="O31" s="1"/>
      <c r="P31" s="1"/>
      <c r="Q31" s="1"/>
      <c r="R31" s="1"/>
      <c r="S31" s="1"/>
      <c r="T31" s="1"/>
      <c r="U31" s="1"/>
      <c r="V31" s="1"/>
      <c r="W31" s="1"/>
      <c r="X31" s="1"/>
      <c r="Y31" s="1"/>
      <c r="Z31" s="1"/>
      <c r="AA31" s="1"/>
      <c r="AB31" s="1"/>
      <c r="AC31" s="1"/>
      <c r="AD31" s="1"/>
    </row>
    <row r="32" spans="3:30" s="44" customFormat="1" ht="15">
      <c r="C32" s="112"/>
      <c r="F32" s="1"/>
      <c r="G32" s="1"/>
      <c r="H32" s="1"/>
      <c r="I32" s="1"/>
      <c r="J32" s="1"/>
      <c r="K32" s="1"/>
      <c r="L32" s="1"/>
      <c r="M32" s="1"/>
      <c r="N32" s="1"/>
      <c r="O32" s="1"/>
      <c r="P32" s="1"/>
      <c r="Q32" s="1"/>
      <c r="R32" s="1"/>
      <c r="S32" s="1"/>
      <c r="T32" s="1"/>
      <c r="U32" s="1"/>
      <c r="V32" s="1"/>
      <c r="W32" s="1"/>
      <c r="X32" s="1"/>
      <c r="Y32" s="1"/>
      <c r="Z32" s="1"/>
      <c r="AA32" s="1"/>
      <c r="AB32" s="1"/>
      <c r="AC32" s="1"/>
      <c r="AD32" s="1"/>
    </row>
    <row r="33" spans="3:30" s="44" customFormat="1" ht="15">
      <c r="C33" s="112"/>
      <c r="F33" s="1"/>
      <c r="G33" s="1"/>
      <c r="H33" s="1"/>
      <c r="I33" s="1"/>
      <c r="J33" s="1"/>
      <c r="K33" s="1"/>
      <c r="L33" s="1"/>
      <c r="M33" s="1"/>
      <c r="N33" s="1"/>
      <c r="O33" s="1"/>
      <c r="P33" s="1"/>
      <c r="Q33" s="1"/>
      <c r="R33" s="1"/>
      <c r="S33" s="1"/>
      <c r="T33" s="1"/>
      <c r="U33" s="1"/>
      <c r="V33" s="1"/>
      <c r="W33" s="1"/>
      <c r="X33" s="1"/>
      <c r="Y33" s="1"/>
      <c r="Z33" s="1"/>
      <c r="AA33" s="1"/>
      <c r="AB33" s="1"/>
      <c r="AC33" s="1"/>
      <c r="AD33" s="1"/>
    </row>
    <row r="34" spans="3:30" s="44" customFormat="1" ht="15">
      <c r="C34" s="112"/>
      <c r="F34" s="1"/>
      <c r="G34" s="1"/>
      <c r="H34" s="1"/>
      <c r="I34" s="1"/>
      <c r="J34" s="1"/>
      <c r="K34" s="1"/>
      <c r="L34" s="1"/>
      <c r="M34" s="1"/>
      <c r="N34" s="1"/>
      <c r="O34" s="1"/>
      <c r="P34" s="1"/>
      <c r="Q34" s="1"/>
      <c r="R34" s="1"/>
      <c r="S34" s="1"/>
      <c r="T34" s="1"/>
      <c r="U34" s="1"/>
      <c r="V34" s="1"/>
      <c r="W34" s="1"/>
      <c r="X34" s="1"/>
      <c r="Y34" s="1"/>
      <c r="Z34" s="1"/>
      <c r="AA34" s="1"/>
      <c r="AB34" s="1"/>
      <c r="AC34" s="1"/>
      <c r="AD34" s="1"/>
    </row>
    <row r="35" spans="3:30" s="44" customFormat="1" ht="15">
      <c r="C35" s="112"/>
      <c r="F35" s="1"/>
      <c r="G35" s="1"/>
      <c r="H35" s="1"/>
      <c r="I35" s="1"/>
      <c r="J35" s="1"/>
      <c r="K35" s="1"/>
      <c r="L35" s="1"/>
      <c r="M35" s="1"/>
      <c r="N35" s="1"/>
      <c r="O35" s="1"/>
      <c r="P35" s="1"/>
      <c r="Q35" s="1"/>
      <c r="R35" s="1"/>
      <c r="S35" s="1"/>
      <c r="T35" s="1"/>
      <c r="U35" s="1"/>
      <c r="V35" s="1"/>
      <c r="W35" s="1"/>
      <c r="X35" s="1"/>
      <c r="Y35" s="1"/>
      <c r="Z35" s="1"/>
      <c r="AA35" s="1"/>
      <c r="AB35" s="1"/>
      <c r="AC35" s="1"/>
      <c r="AD35" s="1"/>
    </row>
    <row r="36" spans="3:30" s="44" customFormat="1" ht="15">
      <c r="C36" s="112"/>
      <c r="F36" s="1"/>
      <c r="G36" s="1"/>
      <c r="H36" s="1"/>
      <c r="I36" s="1"/>
      <c r="J36" s="1"/>
      <c r="K36" s="1"/>
      <c r="L36" s="1"/>
      <c r="M36" s="1"/>
      <c r="N36" s="1"/>
      <c r="O36" s="1"/>
      <c r="P36" s="1"/>
      <c r="Q36" s="1"/>
      <c r="R36" s="1"/>
      <c r="S36" s="1"/>
      <c r="T36" s="1"/>
      <c r="U36" s="1"/>
      <c r="V36" s="1"/>
      <c r="W36" s="1"/>
      <c r="X36" s="1"/>
      <c r="Y36" s="1"/>
      <c r="Z36" s="1"/>
      <c r="AA36" s="1"/>
      <c r="AB36" s="1"/>
      <c r="AC36" s="1"/>
      <c r="AD36" s="1"/>
    </row>
    <row r="37" spans="3:30" s="44" customFormat="1" ht="15">
      <c r="C37" s="112"/>
      <c r="F37" s="1"/>
      <c r="G37" s="1"/>
      <c r="H37" s="1"/>
      <c r="I37" s="1"/>
      <c r="J37" s="1"/>
      <c r="K37" s="1"/>
      <c r="L37" s="1"/>
      <c r="M37" s="1"/>
      <c r="N37" s="1"/>
      <c r="O37" s="1"/>
      <c r="P37" s="1"/>
      <c r="Q37" s="1"/>
      <c r="R37" s="1"/>
      <c r="S37" s="1"/>
      <c r="T37" s="1"/>
      <c r="U37" s="1"/>
      <c r="V37" s="1"/>
      <c r="W37" s="1"/>
      <c r="X37" s="1"/>
      <c r="Y37" s="1"/>
      <c r="Z37" s="1"/>
      <c r="AA37" s="1"/>
      <c r="AB37" s="1"/>
      <c r="AC37" s="1"/>
      <c r="AD37" s="1"/>
    </row>
    <row r="38" spans="3:30" s="44" customFormat="1" ht="15">
      <c r="C38" s="112"/>
      <c r="F38" s="1"/>
      <c r="G38" s="1"/>
      <c r="H38" s="1"/>
      <c r="I38" s="1"/>
      <c r="J38" s="1"/>
      <c r="K38" s="1"/>
      <c r="L38" s="1"/>
      <c r="M38" s="1"/>
      <c r="N38" s="1"/>
      <c r="O38" s="1"/>
      <c r="P38" s="1"/>
      <c r="Q38" s="1"/>
      <c r="R38" s="1"/>
      <c r="S38" s="1"/>
      <c r="T38" s="1"/>
      <c r="U38" s="1"/>
      <c r="V38" s="1"/>
      <c r="W38" s="1"/>
      <c r="X38" s="1"/>
      <c r="Y38" s="1"/>
      <c r="Z38" s="1"/>
      <c r="AA38" s="1"/>
      <c r="AB38" s="1"/>
      <c r="AC38" s="1"/>
      <c r="AD38" s="1"/>
    </row>
    <row r="39" spans="3:30" s="44" customFormat="1" ht="15">
      <c r="C39" s="112"/>
      <c r="F39" s="1"/>
      <c r="G39" s="1"/>
      <c r="H39" s="1"/>
      <c r="I39" s="1"/>
      <c r="J39" s="1"/>
      <c r="K39" s="1"/>
      <c r="L39" s="1"/>
      <c r="M39" s="1"/>
      <c r="N39" s="1"/>
      <c r="O39" s="1"/>
      <c r="P39" s="1"/>
      <c r="Q39" s="1"/>
      <c r="R39" s="1"/>
      <c r="S39" s="1"/>
      <c r="T39" s="1"/>
      <c r="U39" s="1"/>
      <c r="V39" s="1"/>
      <c r="W39" s="1"/>
      <c r="X39" s="1"/>
      <c r="Y39" s="1"/>
      <c r="Z39" s="1"/>
      <c r="AA39" s="1"/>
      <c r="AB39" s="1"/>
      <c r="AC39" s="1"/>
      <c r="AD39" s="1"/>
    </row>
    <row r="40" spans="3:30" s="44" customFormat="1" ht="15">
      <c r="C40" s="112"/>
      <c r="F40" s="1"/>
      <c r="G40" s="1"/>
      <c r="H40" s="1"/>
      <c r="I40" s="1"/>
      <c r="J40" s="1"/>
      <c r="K40" s="1"/>
      <c r="L40" s="1"/>
      <c r="M40" s="1"/>
      <c r="N40" s="1"/>
      <c r="O40" s="1"/>
      <c r="P40" s="1"/>
      <c r="Q40" s="1"/>
      <c r="R40" s="1"/>
      <c r="S40" s="1"/>
      <c r="T40" s="1"/>
      <c r="U40" s="1"/>
      <c r="V40" s="1"/>
      <c r="W40" s="1"/>
      <c r="X40" s="1"/>
      <c r="Y40" s="1"/>
      <c r="Z40" s="1"/>
      <c r="AA40" s="1"/>
      <c r="AB40" s="1"/>
      <c r="AC40" s="1"/>
      <c r="AD40" s="1"/>
    </row>
    <row r="41" spans="3:30" s="44" customFormat="1" ht="15">
      <c r="C41" s="112"/>
      <c r="F41" s="1"/>
      <c r="G41" s="1"/>
      <c r="H41" s="1"/>
      <c r="I41" s="1"/>
      <c r="J41" s="1"/>
      <c r="K41" s="1"/>
      <c r="L41" s="1"/>
      <c r="M41" s="1"/>
      <c r="N41" s="1"/>
      <c r="O41" s="1"/>
      <c r="P41" s="1"/>
      <c r="Q41" s="1"/>
      <c r="R41" s="1"/>
      <c r="S41" s="1"/>
      <c r="T41" s="1"/>
      <c r="U41" s="1"/>
      <c r="V41" s="1"/>
      <c r="W41" s="1"/>
      <c r="X41" s="1"/>
      <c r="Y41" s="1"/>
      <c r="Z41" s="1"/>
      <c r="AA41" s="1"/>
      <c r="AB41" s="1"/>
      <c r="AC41" s="1"/>
      <c r="AD41" s="1"/>
    </row>
    <row r="42" spans="3:30" s="44" customFormat="1" ht="15">
      <c r="C42" s="112"/>
      <c r="F42" s="1"/>
      <c r="G42" s="1"/>
      <c r="H42" s="1"/>
      <c r="I42" s="1"/>
      <c r="J42" s="1"/>
      <c r="K42" s="1"/>
      <c r="L42" s="1"/>
      <c r="M42" s="1"/>
      <c r="N42" s="1"/>
      <c r="O42" s="1"/>
      <c r="P42" s="1"/>
      <c r="Q42" s="1"/>
      <c r="R42" s="1"/>
      <c r="S42" s="1"/>
      <c r="T42" s="1"/>
      <c r="U42" s="1"/>
      <c r="V42" s="1"/>
      <c r="W42" s="1"/>
      <c r="X42" s="1"/>
      <c r="Y42" s="1"/>
      <c r="Z42" s="1"/>
      <c r="AA42" s="1"/>
      <c r="AB42" s="1"/>
      <c r="AC42" s="1"/>
      <c r="AD42" s="1"/>
    </row>
  </sheetData>
  <sheetProtection/>
  <mergeCells count="8">
    <mergeCell ref="C4:C5"/>
    <mergeCell ref="A2:J2"/>
    <mergeCell ref="A1:J1"/>
    <mergeCell ref="A4:A5"/>
    <mergeCell ref="B4:B5"/>
    <mergeCell ref="D4:D5"/>
    <mergeCell ref="E4:J4"/>
    <mergeCell ref="H3:J3"/>
  </mergeCells>
  <printOptions/>
  <pageMargins left="0.6299212598425197" right="0.629921259842519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89"/>
  <sheetViews>
    <sheetView showZeros="0" zoomScalePageLayoutView="0" workbookViewId="0" topLeftCell="A1">
      <selection activeCell="H21" sqref="H21"/>
    </sheetView>
  </sheetViews>
  <sheetFormatPr defaultColWidth="9.140625" defaultRowHeight="15"/>
  <cols>
    <col min="1" max="1" width="6.7109375" style="1" customWidth="1"/>
    <col min="2" max="2" width="22.28125" style="1" customWidth="1"/>
    <col min="3" max="3" width="9.7109375" style="1" customWidth="1"/>
    <col min="4" max="4" width="11.28125" style="1" customWidth="1"/>
    <col min="5" max="5" width="10.28125" style="1" customWidth="1"/>
    <col min="6" max="6" width="9.28125" style="1" customWidth="1"/>
    <col min="7" max="7" width="6.28125" style="1" customWidth="1"/>
    <col min="8" max="8" width="9.140625" style="1" customWidth="1"/>
    <col min="9" max="9" width="8.8515625" style="1" customWidth="1"/>
    <col min="10" max="10" width="8.7109375" style="1" customWidth="1"/>
    <col min="11" max="11" width="8.28125" style="1" customWidth="1"/>
    <col min="12" max="12" width="15.00390625" style="1" customWidth="1"/>
    <col min="13" max="16384" width="9.140625" style="1" customWidth="1"/>
  </cols>
  <sheetData>
    <row r="1" spans="1:12" ht="15">
      <c r="A1" s="262" t="s">
        <v>125</v>
      </c>
      <c r="B1" s="262"/>
      <c r="C1" s="262"/>
      <c r="D1" s="262"/>
      <c r="E1" s="262"/>
      <c r="F1" s="262"/>
      <c r="G1" s="262"/>
      <c r="H1" s="262"/>
      <c r="I1" s="262"/>
      <c r="J1" s="262"/>
      <c r="K1" s="262"/>
      <c r="L1" s="262"/>
    </row>
    <row r="2" spans="1:12" s="147" customFormat="1" ht="15">
      <c r="A2" s="262" t="s">
        <v>160</v>
      </c>
      <c r="B2" s="262"/>
      <c r="C2" s="262"/>
      <c r="D2" s="262"/>
      <c r="E2" s="262"/>
      <c r="F2" s="262"/>
      <c r="G2" s="262"/>
      <c r="H2" s="262"/>
      <c r="I2" s="262"/>
      <c r="J2" s="262"/>
      <c r="K2" s="262"/>
      <c r="L2" s="262"/>
    </row>
    <row r="3" spans="1:12" ht="15">
      <c r="A3" s="281" t="s">
        <v>69</v>
      </c>
      <c r="B3" s="281" t="s">
        <v>70</v>
      </c>
      <c r="C3" s="281" t="s">
        <v>78</v>
      </c>
      <c r="D3" s="281" t="s">
        <v>71</v>
      </c>
      <c r="E3" s="281" t="s">
        <v>72</v>
      </c>
      <c r="F3" s="293" t="s">
        <v>73</v>
      </c>
      <c r="G3" s="293"/>
      <c r="H3" s="293"/>
      <c r="I3" s="293"/>
      <c r="J3" s="281" t="s">
        <v>87</v>
      </c>
      <c r="K3" s="281" t="s">
        <v>88</v>
      </c>
      <c r="L3" s="281" t="s">
        <v>89</v>
      </c>
    </row>
    <row r="4" spans="1:12" ht="60.75" customHeight="1">
      <c r="A4" s="285"/>
      <c r="B4" s="281"/>
      <c r="C4" s="281"/>
      <c r="D4" s="281"/>
      <c r="E4" s="281"/>
      <c r="F4" s="35" t="s">
        <v>74</v>
      </c>
      <c r="G4" s="36" t="s">
        <v>75</v>
      </c>
      <c r="H4" s="36" t="s">
        <v>76</v>
      </c>
      <c r="I4" s="36" t="s">
        <v>77</v>
      </c>
      <c r="J4" s="281"/>
      <c r="K4" s="281"/>
      <c r="L4" s="281"/>
    </row>
    <row r="5" spans="1:12" ht="15">
      <c r="A5" s="283">
        <v>2016</v>
      </c>
      <c r="B5" s="17" t="s">
        <v>79</v>
      </c>
      <c r="C5" s="43" t="s">
        <v>123</v>
      </c>
      <c r="D5" s="43"/>
      <c r="E5" s="43" t="s">
        <v>123</v>
      </c>
      <c r="F5" s="37"/>
      <c r="G5" s="37"/>
      <c r="H5" s="37"/>
      <c r="I5" s="37"/>
      <c r="J5" s="37"/>
      <c r="K5" s="283">
        <v>36.85</v>
      </c>
      <c r="L5" s="286" t="s">
        <v>172</v>
      </c>
    </row>
    <row r="6" spans="1:12" ht="15">
      <c r="A6" s="283"/>
      <c r="B6" s="17" t="s">
        <v>80</v>
      </c>
      <c r="C6" s="19">
        <v>33706.77</v>
      </c>
      <c r="D6" s="20">
        <f aca="true" t="shared" si="0" ref="D6:D11">F6-C6</f>
        <v>0</v>
      </c>
      <c r="E6" s="5">
        <f>F6</f>
        <v>33706.770000000004</v>
      </c>
      <c r="F6" s="19">
        <f aca="true" t="shared" si="1" ref="F6:F11">H6+I6+J6</f>
        <v>33706.770000000004</v>
      </c>
      <c r="G6" s="18"/>
      <c r="H6" s="19">
        <v>28158.72</v>
      </c>
      <c r="I6" s="19">
        <v>4701.72</v>
      </c>
      <c r="J6" s="11">
        <v>846.33</v>
      </c>
      <c r="K6" s="283"/>
      <c r="L6" s="287"/>
    </row>
    <row r="7" spans="1:12" ht="15">
      <c r="A7" s="283"/>
      <c r="B7" s="11" t="s">
        <v>81</v>
      </c>
      <c r="C7" s="19">
        <v>20759.44</v>
      </c>
      <c r="D7" s="20">
        <f t="shared" si="0"/>
        <v>0</v>
      </c>
      <c r="E7" s="5">
        <f>F7</f>
        <v>20759.440000000002</v>
      </c>
      <c r="F7" s="19">
        <f t="shared" si="1"/>
        <v>20759.440000000002</v>
      </c>
      <c r="G7" s="18"/>
      <c r="H7" s="19">
        <v>18591.23</v>
      </c>
      <c r="I7" s="19">
        <v>1321.88</v>
      </c>
      <c r="J7" s="11">
        <v>846.33</v>
      </c>
      <c r="K7" s="283"/>
      <c r="L7" s="287"/>
    </row>
    <row r="8" spans="1:12" ht="15">
      <c r="A8" s="283"/>
      <c r="B8" s="11" t="s">
        <v>82</v>
      </c>
      <c r="C8" s="19">
        <v>19718.34</v>
      </c>
      <c r="D8" s="20">
        <f t="shared" si="0"/>
        <v>0</v>
      </c>
      <c r="E8" s="5">
        <v>22430.3</v>
      </c>
      <c r="F8" s="19">
        <f t="shared" si="1"/>
        <v>19718.34</v>
      </c>
      <c r="G8" s="18"/>
      <c r="H8" s="19">
        <v>17959.82</v>
      </c>
      <c r="I8" s="19">
        <v>912.19</v>
      </c>
      <c r="J8" s="11">
        <v>846.33</v>
      </c>
      <c r="K8" s="283"/>
      <c r="L8" s="287"/>
    </row>
    <row r="9" spans="1:12" ht="15">
      <c r="A9" s="283"/>
      <c r="B9" s="11" t="s">
        <v>83</v>
      </c>
      <c r="C9" s="19">
        <v>1041.1</v>
      </c>
      <c r="D9" s="20">
        <f t="shared" si="0"/>
        <v>0</v>
      </c>
      <c r="E9" s="5">
        <f>F9</f>
        <v>1041.1</v>
      </c>
      <c r="F9" s="19">
        <f t="shared" si="1"/>
        <v>1041.1</v>
      </c>
      <c r="G9" s="18"/>
      <c r="H9" s="18">
        <v>631.41</v>
      </c>
      <c r="I9" s="18">
        <v>409.69</v>
      </c>
      <c r="J9" s="11"/>
      <c r="K9" s="283"/>
      <c r="L9" s="287"/>
    </row>
    <row r="10" spans="1:12" ht="15">
      <c r="A10" s="283"/>
      <c r="B10" s="17" t="s">
        <v>124</v>
      </c>
      <c r="C10" s="19">
        <v>1041.1</v>
      </c>
      <c r="D10" s="20">
        <f t="shared" si="0"/>
        <v>0</v>
      </c>
      <c r="E10" s="5">
        <f>F10</f>
        <v>1041.1</v>
      </c>
      <c r="F10" s="19">
        <f t="shared" si="1"/>
        <v>1041.1</v>
      </c>
      <c r="G10" s="18"/>
      <c r="H10" s="18">
        <v>631.41</v>
      </c>
      <c r="I10" s="18">
        <v>409.69</v>
      </c>
      <c r="J10" s="11"/>
      <c r="K10" s="283"/>
      <c r="L10" s="287"/>
    </row>
    <row r="11" spans="1:12" ht="15">
      <c r="A11" s="283"/>
      <c r="B11" s="17" t="s">
        <v>86</v>
      </c>
      <c r="C11" s="38">
        <v>12947.33</v>
      </c>
      <c r="D11" s="39">
        <f t="shared" si="0"/>
        <v>0</v>
      </c>
      <c r="E11" s="40">
        <f>F11</f>
        <v>12947.33</v>
      </c>
      <c r="F11" s="19">
        <f t="shared" si="1"/>
        <v>12947.33</v>
      </c>
      <c r="G11" s="41"/>
      <c r="H11" s="38">
        <v>9567.49</v>
      </c>
      <c r="I11" s="38">
        <v>3379.84</v>
      </c>
      <c r="J11" s="41"/>
      <c r="K11" s="283"/>
      <c r="L11" s="287"/>
    </row>
    <row r="12" spans="1:12" ht="15" customHeight="1" hidden="1">
      <c r="A12" s="283"/>
      <c r="B12" s="17"/>
      <c r="C12" s="38"/>
      <c r="D12" s="39"/>
      <c r="E12" s="40"/>
      <c r="F12" s="38"/>
      <c r="G12" s="41"/>
      <c r="H12" s="38"/>
      <c r="I12" s="41"/>
      <c r="J12" s="41"/>
      <c r="K12" s="283"/>
      <c r="L12" s="288"/>
    </row>
    <row r="13" spans="1:12" ht="15" customHeight="1">
      <c r="A13" s="283">
        <v>2017</v>
      </c>
      <c r="B13" s="17" t="s">
        <v>79</v>
      </c>
      <c r="C13" s="43" t="s">
        <v>123</v>
      </c>
      <c r="D13" s="43"/>
      <c r="E13" s="43" t="s">
        <v>123</v>
      </c>
      <c r="F13" s="37"/>
      <c r="G13" s="37"/>
      <c r="H13" s="37"/>
      <c r="I13" s="37"/>
      <c r="J13" s="37"/>
      <c r="K13" s="283">
        <v>36.85</v>
      </c>
      <c r="L13" s="286" t="s">
        <v>171</v>
      </c>
    </row>
    <row r="14" spans="1:12" ht="15">
      <c r="A14" s="283"/>
      <c r="B14" s="17" t="s">
        <v>80</v>
      </c>
      <c r="C14" s="19">
        <v>33706.77</v>
      </c>
      <c r="D14" s="20">
        <f aca="true" t="shared" si="2" ref="D14:D19">F14-C14</f>
        <v>-85.75999999999476</v>
      </c>
      <c r="E14" s="5">
        <v>33621.01</v>
      </c>
      <c r="F14" s="19">
        <f aca="true" t="shared" si="3" ref="F14:F19">H14+I14+J14</f>
        <v>33621.01</v>
      </c>
      <c r="G14" s="18"/>
      <c r="H14" s="19">
        <v>28072.96</v>
      </c>
      <c r="I14" s="19">
        <v>4701.72</v>
      </c>
      <c r="J14" s="11">
        <v>846.33</v>
      </c>
      <c r="K14" s="283"/>
      <c r="L14" s="287"/>
    </row>
    <row r="15" spans="1:12" ht="15">
      <c r="A15" s="283"/>
      <c r="B15" s="11" t="s">
        <v>81</v>
      </c>
      <c r="C15" s="19">
        <v>20759.44</v>
      </c>
      <c r="D15" s="20">
        <f t="shared" si="2"/>
        <v>0</v>
      </c>
      <c r="E15" s="5">
        <f>F15</f>
        <v>20759.440000000002</v>
      </c>
      <c r="F15" s="19">
        <f t="shared" si="3"/>
        <v>20759.440000000002</v>
      </c>
      <c r="G15" s="18"/>
      <c r="H15" s="19">
        <v>18591.23</v>
      </c>
      <c r="I15" s="19">
        <v>1321.88</v>
      </c>
      <c r="J15" s="11">
        <v>846.33</v>
      </c>
      <c r="K15" s="283"/>
      <c r="L15" s="287"/>
    </row>
    <row r="16" spans="1:12" ht="15">
      <c r="A16" s="283"/>
      <c r="B16" s="11" t="s">
        <v>82</v>
      </c>
      <c r="C16" s="19">
        <v>19718.34</v>
      </c>
      <c r="D16" s="20">
        <f t="shared" si="2"/>
        <v>0</v>
      </c>
      <c r="E16" s="5">
        <v>19718.34</v>
      </c>
      <c r="F16" s="19">
        <f t="shared" si="3"/>
        <v>19718.34</v>
      </c>
      <c r="G16" s="18"/>
      <c r="H16" s="19">
        <v>17959.82</v>
      </c>
      <c r="I16" s="19">
        <v>912.19</v>
      </c>
      <c r="J16" s="11">
        <v>846.33</v>
      </c>
      <c r="K16" s="283"/>
      <c r="L16" s="287"/>
    </row>
    <row r="17" spans="1:12" ht="15">
      <c r="A17" s="283"/>
      <c r="B17" s="11" t="s">
        <v>83</v>
      </c>
      <c r="C17" s="19">
        <v>1041.1</v>
      </c>
      <c r="D17" s="20">
        <f t="shared" si="2"/>
        <v>0</v>
      </c>
      <c r="E17" s="5">
        <f>F17</f>
        <v>1041.1</v>
      </c>
      <c r="F17" s="19">
        <f t="shared" si="3"/>
        <v>1041.1</v>
      </c>
      <c r="G17" s="18"/>
      <c r="H17" s="18">
        <v>631.41</v>
      </c>
      <c r="I17" s="18">
        <v>409.69</v>
      </c>
      <c r="J17" s="11"/>
      <c r="K17" s="283"/>
      <c r="L17" s="287"/>
    </row>
    <row r="18" spans="1:12" ht="15">
      <c r="A18" s="283"/>
      <c r="B18" s="17" t="s">
        <v>124</v>
      </c>
      <c r="C18" s="19">
        <v>1041.1</v>
      </c>
      <c r="D18" s="20">
        <f t="shared" si="2"/>
        <v>0</v>
      </c>
      <c r="E18" s="5">
        <f>F18</f>
        <v>1041.1</v>
      </c>
      <c r="F18" s="19">
        <f t="shared" si="3"/>
        <v>1041.1</v>
      </c>
      <c r="G18" s="18"/>
      <c r="H18" s="18">
        <v>631.41</v>
      </c>
      <c r="I18" s="18">
        <v>409.69</v>
      </c>
      <c r="J18" s="11"/>
      <c r="K18" s="283"/>
      <c r="L18" s="287"/>
    </row>
    <row r="19" spans="1:12" ht="14.25" customHeight="1">
      <c r="A19" s="283"/>
      <c r="B19" s="295" t="s">
        <v>86</v>
      </c>
      <c r="C19" s="290">
        <v>12947.33</v>
      </c>
      <c r="D19" s="297">
        <f t="shared" si="2"/>
        <v>-85.76000000000022</v>
      </c>
      <c r="E19" s="296">
        <v>12861.57</v>
      </c>
      <c r="F19" s="290">
        <f t="shared" si="3"/>
        <v>12861.57</v>
      </c>
      <c r="G19" s="291"/>
      <c r="H19" s="290">
        <v>9481.73</v>
      </c>
      <c r="I19" s="290">
        <v>3379.84</v>
      </c>
      <c r="J19" s="291"/>
      <c r="K19" s="283"/>
      <c r="L19" s="287"/>
    </row>
    <row r="20" spans="1:12" ht="15" customHeight="1" hidden="1">
      <c r="A20" s="283"/>
      <c r="B20" s="295"/>
      <c r="C20" s="290"/>
      <c r="D20" s="297"/>
      <c r="E20" s="296"/>
      <c r="F20" s="290"/>
      <c r="G20" s="291"/>
      <c r="H20" s="290"/>
      <c r="I20" s="290"/>
      <c r="J20" s="291"/>
      <c r="K20" s="283"/>
      <c r="L20" s="288"/>
    </row>
    <row r="21" spans="1:12" ht="15">
      <c r="A21" s="283">
        <v>2018</v>
      </c>
      <c r="B21" s="17" t="s">
        <v>79</v>
      </c>
      <c r="C21" s="43" t="s">
        <v>123</v>
      </c>
      <c r="D21" s="43"/>
      <c r="E21" s="43" t="s">
        <v>123</v>
      </c>
      <c r="F21" s="37"/>
      <c r="G21" s="37"/>
      <c r="H21" s="37"/>
      <c r="I21" s="37"/>
      <c r="J21" s="37"/>
      <c r="K21" s="294">
        <v>37</v>
      </c>
      <c r="L21" s="286" t="s">
        <v>170</v>
      </c>
    </row>
    <row r="22" spans="1:12" ht="15">
      <c r="A22" s="283"/>
      <c r="B22" s="17" t="s">
        <v>80</v>
      </c>
      <c r="C22" s="5">
        <v>33621.01</v>
      </c>
      <c r="D22" s="20">
        <f aca="true" t="shared" si="4" ref="D22:D27">F22-C22</f>
        <v>-4.060000000004948</v>
      </c>
      <c r="E22" s="5">
        <f>F22</f>
        <v>33616.95</v>
      </c>
      <c r="F22" s="19">
        <f aca="true" t="shared" si="5" ref="F22:F27">H22+I22+J22</f>
        <v>33616.95</v>
      </c>
      <c r="G22" s="18"/>
      <c r="H22" s="19">
        <v>29631.94</v>
      </c>
      <c r="I22" s="19">
        <v>3973.38</v>
      </c>
      <c r="J22" s="11">
        <v>11.63</v>
      </c>
      <c r="K22" s="294"/>
      <c r="L22" s="287"/>
    </row>
    <row r="23" spans="1:12" ht="15">
      <c r="A23" s="283"/>
      <c r="B23" s="11" t="s">
        <v>81</v>
      </c>
      <c r="C23" s="19">
        <v>20759.44</v>
      </c>
      <c r="D23" s="20">
        <f t="shared" si="4"/>
        <v>79.95000000000437</v>
      </c>
      <c r="E23" s="5">
        <f>F23</f>
        <v>20839.390000000003</v>
      </c>
      <c r="F23" s="19">
        <f t="shared" si="5"/>
        <v>20839.390000000003</v>
      </c>
      <c r="G23" s="18"/>
      <c r="H23" s="19">
        <v>19821.27</v>
      </c>
      <c r="I23" s="19">
        <v>1006.49</v>
      </c>
      <c r="J23" s="11">
        <v>11.63</v>
      </c>
      <c r="K23" s="294"/>
      <c r="L23" s="287"/>
    </row>
    <row r="24" spans="1:12" ht="15">
      <c r="A24" s="283"/>
      <c r="B24" s="11" t="s">
        <v>82</v>
      </c>
      <c r="C24" s="19">
        <v>19718.34</v>
      </c>
      <c r="D24" s="20">
        <f t="shared" si="4"/>
        <v>27.19000000000233</v>
      </c>
      <c r="E24" s="5">
        <v>19718.34</v>
      </c>
      <c r="F24" s="19">
        <f t="shared" si="5"/>
        <v>19745.530000000002</v>
      </c>
      <c r="G24" s="18"/>
      <c r="H24" s="19">
        <v>19128.88</v>
      </c>
      <c r="I24" s="19">
        <v>605.02</v>
      </c>
      <c r="J24" s="11">
        <v>11.63</v>
      </c>
      <c r="K24" s="294"/>
      <c r="L24" s="287"/>
    </row>
    <row r="25" spans="1:12" ht="15">
      <c r="A25" s="283"/>
      <c r="B25" s="11" t="s">
        <v>83</v>
      </c>
      <c r="C25" s="19">
        <v>1041.1</v>
      </c>
      <c r="D25" s="20">
        <f t="shared" si="4"/>
        <v>52.76000000000022</v>
      </c>
      <c r="E25" s="5">
        <f>F25</f>
        <v>1093.8600000000001</v>
      </c>
      <c r="F25" s="19">
        <f t="shared" si="5"/>
        <v>1093.8600000000001</v>
      </c>
      <c r="G25" s="18"/>
      <c r="H25" s="18">
        <v>692.39</v>
      </c>
      <c r="I25" s="18">
        <v>401.47</v>
      </c>
      <c r="J25" s="11"/>
      <c r="K25" s="294"/>
      <c r="L25" s="287"/>
    </row>
    <row r="26" spans="1:17" ht="15">
      <c r="A26" s="283"/>
      <c r="B26" s="17" t="s">
        <v>124</v>
      </c>
      <c r="C26" s="19">
        <v>1041.1</v>
      </c>
      <c r="D26" s="20">
        <f t="shared" si="4"/>
        <v>52.76000000000022</v>
      </c>
      <c r="E26" s="5">
        <f>F26</f>
        <v>1093.8600000000001</v>
      </c>
      <c r="F26" s="19">
        <f t="shared" si="5"/>
        <v>1093.8600000000001</v>
      </c>
      <c r="G26" s="18"/>
      <c r="H26" s="18">
        <v>692.39</v>
      </c>
      <c r="I26" s="18">
        <v>401.47</v>
      </c>
      <c r="J26" s="11"/>
      <c r="K26" s="294"/>
      <c r="L26" s="287"/>
      <c r="P26" s="42"/>
      <c r="Q26" s="42">
        <f>P26-P31</f>
        <v>0</v>
      </c>
    </row>
    <row r="27" spans="1:12" ht="13.5" customHeight="1">
      <c r="A27" s="283"/>
      <c r="B27" s="295" t="s">
        <v>86</v>
      </c>
      <c r="C27" s="296">
        <v>12861.57</v>
      </c>
      <c r="D27" s="297">
        <f t="shared" si="4"/>
        <v>-84.01000000000022</v>
      </c>
      <c r="E27" s="296">
        <f>F27</f>
        <v>12777.56</v>
      </c>
      <c r="F27" s="290">
        <f t="shared" si="5"/>
        <v>12777.56</v>
      </c>
      <c r="G27" s="291"/>
      <c r="H27" s="290">
        <v>9810.67</v>
      </c>
      <c r="I27" s="290">
        <v>2966.89</v>
      </c>
      <c r="J27" s="291"/>
      <c r="K27" s="294"/>
      <c r="L27" s="287"/>
    </row>
    <row r="28" spans="1:12" ht="15" customHeight="1" hidden="1">
      <c r="A28" s="283"/>
      <c r="B28" s="295"/>
      <c r="C28" s="296"/>
      <c r="D28" s="297"/>
      <c r="E28" s="296"/>
      <c r="F28" s="290"/>
      <c r="G28" s="291"/>
      <c r="H28" s="290"/>
      <c r="I28" s="290"/>
      <c r="J28" s="291"/>
      <c r="K28" s="294"/>
      <c r="L28" s="288"/>
    </row>
    <row r="29" spans="1:12" ht="15" customHeight="1">
      <c r="A29" s="283">
        <v>2019</v>
      </c>
      <c r="B29" s="17" t="s">
        <v>79</v>
      </c>
      <c r="C29" s="43" t="s">
        <v>123</v>
      </c>
      <c r="D29" s="43"/>
      <c r="E29" s="43" t="s">
        <v>123</v>
      </c>
      <c r="F29" s="37"/>
      <c r="G29" s="37"/>
      <c r="H29" s="37"/>
      <c r="I29" s="37"/>
      <c r="J29" s="37"/>
      <c r="K29" s="284">
        <v>37.16</v>
      </c>
      <c r="L29" s="286" t="s">
        <v>169</v>
      </c>
    </row>
    <row r="30" spans="1:16" ht="15">
      <c r="A30" s="283"/>
      <c r="B30" s="17" t="s">
        <v>80</v>
      </c>
      <c r="C30" s="5">
        <v>33616.95</v>
      </c>
      <c r="D30" s="20">
        <f aca="true" t="shared" si="6" ref="D30:D35">F30-C30</f>
        <v>0</v>
      </c>
      <c r="E30" s="5">
        <f>F30</f>
        <v>33616.95</v>
      </c>
      <c r="F30" s="19">
        <f aca="true" t="shared" si="7" ref="F30:F35">H30+I30+J30</f>
        <v>33616.95</v>
      </c>
      <c r="G30" s="18"/>
      <c r="H30" s="19">
        <v>29631.94</v>
      </c>
      <c r="I30" s="19">
        <v>3973.38</v>
      </c>
      <c r="J30" s="11">
        <v>11.63</v>
      </c>
      <c r="K30" s="284"/>
      <c r="L30" s="287"/>
      <c r="P30" s="42"/>
    </row>
    <row r="31" spans="1:12" ht="15">
      <c r="A31" s="283"/>
      <c r="B31" s="11" t="s">
        <v>81</v>
      </c>
      <c r="C31" s="19">
        <v>20839.39</v>
      </c>
      <c r="D31" s="20">
        <f t="shared" si="6"/>
        <v>96.34000000000378</v>
      </c>
      <c r="E31" s="5">
        <f>F31</f>
        <v>20935.730000000003</v>
      </c>
      <c r="F31" s="19">
        <f t="shared" si="7"/>
        <v>20935.730000000003</v>
      </c>
      <c r="G31" s="18"/>
      <c r="H31" s="19">
        <v>19917.61</v>
      </c>
      <c r="I31" s="19">
        <v>1006.49</v>
      </c>
      <c r="J31" s="11">
        <v>11.63</v>
      </c>
      <c r="K31" s="284"/>
      <c r="L31" s="287"/>
    </row>
    <row r="32" spans="1:16" ht="15">
      <c r="A32" s="283"/>
      <c r="B32" s="11" t="s">
        <v>82</v>
      </c>
      <c r="C32" s="19">
        <v>19745.53</v>
      </c>
      <c r="D32" s="20">
        <f t="shared" si="6"/>
        <v>30.280000000002474</v>
      </c>
      <c r="E32" s="5">
        <v>19718.34</v>
      </c>
      <c r="F32" s="19">
        <f t="shared" si="7"/>
        <v>19775.81</v>
      </c>
      <c r="G32" s="18"/>
      <c r="H32" s="19">
        <v>19159.16</v>
      </c>
      <c r="I32" s="19">
        <v>605.02</v>
      </c>
      <c r="J32" s="11">
        <v>11.63</v>
      </c>
      <c r="K32" s="284"/>
      <c r="L32" s="287"/>
      <c r="P32" s="42"/>
    </row>
    <row r="33" spans="1:12" ht="15">
      <c r="A33" s="283"/>
      <c r="B33" s="11" t="s">
        <v>83</v>
      </c>
      <c r="C33" s="19">
        <v>1093.86</v>
      </c>
      <c r="D33" s="20">
        <f t="shared" si="6"/>
        <v>66.06000000000017</v>
      </c>
      <c r="E33" s="5">
        <f>F33</f>
        <v>1159.92</v>
      </c>
      <c r="F33" s="19">
        <f t="shared" si="7"/>
        <v>1159.92</v>
      </c>
      <c r="G33" s="18"/>
      <c r="H33" s="18">
        <v>758.45</v>
      </c>
      <c r="I33" s="18">
        <v>401.47</v>
      </c>
      <c r="J33" s="11"/>
      <c r="K33" s="284"/>
      <c r="L33" s="287"/>
    </row>
    <row r="34" spans="1:12" ht="18" customHeight="1">
      <c r="A34" s="283"/>
      <c r="B34" s="17" t="s">
        <v>124</v>
      </c>
      <c r="C34" s="19">
        <v>1093.86</v>
      </c>
      <c r="D34" s="20">
        <f t="shared" si="6"/>
        <v>66.06000000000017</v>
      </c>
      <c r="E34" s="5">
        <f>F34</f>
        <v>1159.92</v>
      </c>
      <c r="F34" s="19">
        <f t="shared" si="7"/>
        <v>1159.92</v>
      </c>
      <c r="G34" s="18"/>
      <c r="H34" s="18">
        <v>758.45</v>
      </c>
      <c r="I34" s="18">
        <v>401.47</v>
      </c>
      <c r="J34" s="11"/>
      <c r="K34" s="284"/>
      <c r="L34" s="287"/>
    </row>
    <row r="35" spans="1:12" ht="17.25" customHeight="1">
      <c r="A35" s="283"/>
      <c r="B35" s="295" t="s">
        <v>86</v>
      </c>
      <c r="C35" s="296">
        <v>12777.56</v>
      </c>
      <c r="D35" s="297">
        <f t="shared" si="6"/>
        <v>-96.34000000000015</v>
      </c>
      <c r="E35" s="296">
        <f>F35</f>
        <v>12681.22</v>
      </c>
      <c r="F35" s="290">
        <f t="shared" si="7"/>
        <v>12681.22</v>
      </c>
      <c r="G35" s="291"/>
      <c r="H35" s="290">
        <v>9714.33</v>
      </c>
      <c r="I35" s="290">
        <v>2966.89</v>
      </c>
      <c r="J35" s="291"/>
      <c r="K35" s="284"/>
      <c r="L35" s="287"/>
    </row>
    <row r="36" spans="1:12" ht="15" customHeight="1" hidden="1">
      <c r="A36" s="283"/>
      <c r="B36" s="295"/>
      <c r="C36" s="296"/>
      <c r="D36" s="297"/>
      <c r="E36" s="296"/>
      <c r="F36" s="290"/>
      <c r="G36" s="291"/>
      <c r="H36" s="290"/>
      <c r="I36" s="290"/>
      <c r="J36" s="291"/>
      <c r="K36" s="284"/>
      <c r="L36" s="288"/>
    </row>
    <row r="37" spans="1:12" ht="15">
      <c r="A37" s="283">
        <v>2020</v>
      </c>
      <c r="B37" s="17" t="s">
        <v>79</v>
      </c>
      <c r="C37" s="43" t="s">
        <v>123</v>
      </c>
      <c r="D37" s="43"/>
      <c r="E37" s="43" t="s">
        <v>123</v>
      </c>
      <c r="F37" s="37"/>
      <c r="G37" s="37"/>
      <c r="H37" s="37"/>
      <c r="I37" s="37"/>
      <c r="J37" s="37"/>
      <c r="K37" s="284">
        <v>41.51</v>
      </c>
      <c r="L37" s="277" t="s">
        <v>168</v>
      </c>
    </row>
    <row r="38" spans="1:12" ht="15">
      <c r="A38" s="283"/>
      <c r="B38" s="17" t="s">
        <v>80</v>
      </c>
      <c r="C38" s="5">
        <v>33616.95</v>
      </c>
      <c r="D38" s="20" t="e">
        <f aca="true" t="shared" si="8" ref="D38:D43">F38-C38</f>
        <v>#VALUE!</v>
      </c>
      <c r="E38" s="5" t="e">
        <f>F38</f>
        <v>#VALUE!</v>
      </c>
      <c r="F38" s="19" t="e">
        <f aca="true" t="shared" si="9" ref="F38:F43">H38+I38+J38</f>
        <v>#VALUE!</v>
      </c>
      <c r="G38" s="18"/>
      <c r="H38" s="19" t="s">
        <v>126</v>
      </c>
      <c r="I38" s="19">
        <v>3468.49</v>
      </c>
      <c r="J38" s="11">
        <v>11.63</v>
      </c>
      <c r="K38" s="284"/>
      <c r="L38" s="283"/>
    </row>
    <row r="39" spans="1:12" ht="15">
      <c r="A39" s="283"/>
      <c r="B39" s="11" t="s">
        <v>81</v>
      </c>
      <c r="C39" s="19">
        <v>20935.73</v>
      </c>
      <c r="D39" s="20">
        <f t="shared" si="8"/>
        <v>2446</v>
      </c>
      <c r="E39" s="5">
        <f>F39</f>
        <v>23381.73</v>
      </c>
      <c r="F39" s="19">
        <f t="shared" si="9"/>
        <v>23381.73</v>
      </c>
      <c r="G39" s="18"/>
      <c r="H39" s="19">
        <v>22268.1</v>
      </c>
      <c r="I39" s="19">
        <v>1102</v>
      </c>
      <c r="J39" s="11">
        <v>11.63</v>
      </c>
      <c r="K39" s="284"/>
      <c r="L39" s="283"/>
    </row>
    <row r="40" spans="1:12" ht="15">
      <c r="A40" s="283"/>
      <c r="B40" s="11" t="s">
        <v>82</v>
      </c>
      <c r="C40" s="19">
        <v>19775.81</v>
      </c>
      <c r="D40" s="20">
        <f t="shared" si="8"/>
        <v>2349.7299999999996</v>
      </c>
      <c r="E40" s="5">
        <v>19718.34</v>
      </c>
      <c r="F40" s="19">
        <f t="shared" si="9"/>
        <v>22125.54</v>
      </c>
      <c r="G40" s="18"/>
      <c r="H40" s="19">
        <v>21398.86</v>
      </c>
      <c r="I40" s="19">
        <v>715.05</v>
      </c>
      <c r="J40" s="11">
        <v>11.63</v>
      </c>
      <c r="K40" s="284"/>
      <c r="L40" s="283"/>
    </row>
    <row r="41" spans="1:12" ht="15">
      <c r="A41" s="283"/>
      <c r="B41" s="11" t="s">
        <v>83</v>
      </c>
      <c r="C41" s="19">
        <v>1159.92</v>
      </c>
      <c r="D41" s="20">
        <f t="shared" si="8"/>
        <v>96.26999999999998</v>
      </c>
      <c r="E41" s="5">
        <f>F41</f>
        <v>1256.19</v>
      </c>
      <c r="F41" s="19">
        <f t="shared" si="9"/>
        <v>1256.19</v>
      </c>
      <c r="G41" s="18"/>
      <c r="H41" s="18">
        <v>869.24</v>
      </c>
      <c r="I41" s="18">
        <v>386.95</v>
      </c>
      <c r="J41" s="11"/>
      <c r="K41" s="284"/>
      <c r="L41" s="283"/>
    </row>
    <row r="42" spans="1:12" ht="15">
      <c r="A42" s="283"/>
      <c r="B42" s="17" t="s">
        <v>124</v>
      </c>
      <c r="C42" s="19">
        <v>1159.92</v>
      </c>
      <c r="D42" s="20">
        <f t="shared" si="8"/>
        <v>96.25999999999999</v>
      </c>
      <c r="E42" s="5">
        <f>F42</f>
        <v>1256.18</v>
      </c>
      <c r="F42" s="19">
        <f t="shared" si="9"/>
        <v>1256.18</v>
      </c>
      <c r="G42" s="18"/>
      <c r="H42" s="18">
        <v>869.23</v>
      </c>
      <c r="I42" s="18">
        <v>386.95</v>
      </c>
      <c r="J42" s="11"/>
      <c r="K42" s="284"/>
      <c r="L42" s="283"/>
    </row>
    <row r="43" spans="1:12" ht="15">
      <c r="A43" s="283"/>
      <c r="B43" s="295" t="s">
        <v>86</v>
      </c>
      <c r="C43" s="296">
        <v>12681.22</v>
      </c>
      <c r="D43" s="297">
        <f t="shared" si="8"/>
        <v>-3121.629999999999</v>
      </c>
      <c r="E43" s="296">
        <f>F43</f>
        <v>9559.59</v>
      </c>
      <c r="F43" s="290">
        <f t="shared" si="9"/>
        <v>9559.59</v>
      </c>
      <c r="G43" s="291"/>
      <c r="H43" s="290">
        <v>7193.1</v>
      </c>
      <c r="I43" s="290">
        <v>2366.49</v>
      </c>
      <c r="J43" s="291"/>
      <c r="K43" s="284"/>
      <c r="L43" s="283"/>
    </row>
    <row r="44" spans="1:12" ht="15" hidden="1">
      <c r="A44" s="283"/>
      <c r="B44" s="295"/>
      <c r="C44" s="296"/>
      <c r="D44" s="297"/>
      <c r="E44" s="296"/>
      <c r="F44" s="290"/>
      <c r="G44" s="291"/>
      <c r="H44" s="290"/>
      <c r="I44" s="290"/>
      <c r="J44" s="291"/>
      <c r="K44" s="284"/>
      <c r="L44" s="283"/>
    </row>
    <row r="45" spans="1:12" ht="15">
      <c r="A45" s="283">
        <v>2021</v>
      </c>
      <c r="B45" s="17" t="s">
        <v>79</v>
      </c>
      <c r="C45" s="43" t="s">
        <v>123</v>
      </c>
      <c r="D45" s="43"/>
      <c r="E45" s="43" t="s">
        <v>123</v>
      </c>
      <c r="F45" s="37"/>
      <c r="G45" s="37"/>
      <c r="H45" s="37"/>
      <c r="I45" s="37"/>
      <c r="J45" s="37"/>
      <c r="K45" s="284">
        <v>42.75</v>
      </c>
      <c r="L45" s="283"/>
    </row>
    <row r="46" spans="1:12" ht="15">
      <c r="A46" s="283"/>
      <c r="B46" s="17" t="s">
        <v>80</v>
      </c>
      <c r="C46" s="5">
        <v>32941.32</v>
      </c>
      <c r="D46" s="20">
        <f aca="true" t="shared" si="10" ref="D46:D52">F46-C46</f>
        <v>-750.2499999999964</v>
      </c>
      <c r="E46" s="5">
        <f>F46</f>
        <v>32191.070000000003</v>
      </c>
      <c r="F46" s="19">
        <f aca="true" t="shared" si="11" ref="F46:F52">H46+I46+J46</f>
        <v>32191.070000000003</v>
      </c>
      <c r="G46" s="18"/>
      <c r="H46" s="19">
        <v>29259.24</v>
      </c>
      <c r="I46" s="19">
        <v>2920.2</v>
      </c>
      <c r="J46" s="11">
        <v>11.63</v>
      </c>
      <c r="K46" s="284"/>
      <c r="L46" s="283"/>
    </row>
    <row r="47" spans="1:12" ht="15">
      <c r="A47" s="283"/>
      <c r="B47" s="11" t="s">
        <v>81</v>
      </c>
      <c r="C47" s="19">
        <v>23381.73</v>
      </c>
      <c r="D47" s="20">
        <f t="shared" si="10"/>
        <v>700.260000000002</v>
      </c>
      <c r="E47" s="5">
        <f>F47</f>
        <v>24081.99</v>
      </c>
      <c r="F47" s="19">
        <f t="shared" si="11"/>
        <v>24081.99</v>
      </c>
      <c r="G47" s="18"/>
      <c r="H47" s="52">
        <v>22968.36</v>
      </c>
      <c r="I47" s="53">
        <v>1102</v>
      </c>
      <c r="J47" s="11">
        <v>11.63</v>
      </c>
      <c r="K47" s="284"/>
      <c r="L47" s="283"/>
    </row>
    <row r="48" spans="1:12" ht="15">
      <c r="A48" s="283"/>
      <c r="B48" s="11" t="s">
        <v>82</v>
      </c>
      <c r="C48" s="19">
        <v>22125.54</v>
      </c>
      <c r="D48" s="20">
        <f t="shared" si="10"/>
        <v>304.7599999999984</v>
      </c>
      <c r="E48" s="5">
        <v>19718.34</v>
      </c>
      <c r="F48" s="19">
        <f t="shared" si="11"/>
        <v>22430.3</v>
      </c>
      <c r="G48" s="18"/>
      <c r="H48" s="52">
        <v>21703.62</v>
      </c>
      <c r="I48" s="52">
        <v>715.05</v>
      </c>
      <c r="J48" s="11">
        <v>11.63</v>
      </c>
      <c r="K48" s="284"/>
      <c r="L48" s="283"/>
    </row>
    <row r="49" spans="1:12" ht="15">
      <c r="A49" s="283"/>
      <c r="B49" s="11" t="s">
        <v>83</v>
      </c>
      <c r="C49" s="19">
        <v>1256.19</v>
      </c>
      <c r="D49" s="20">
        <f t="shared" si="10"/>
        <v>395.5</v>
      </c>
      <c r="E49" s="5">
        <f>F49</f>
        <v>1651.69</v>
      </c>
      <c r="F49" s="19">
        <f t="shared" si="11"/>
        <v>1651.69</v>
      </c>
      <c r="G49" s="18"/>
      <c r="H49" s="52">
        <v>1264.74</v>
      </c>
      <c r="I49" s="52">
        <v>386.95</v>
      </c>
      <c r="J49" s="11"/>
      <c r="K49" s="284"/>
      <c r="L49" s="283"/>
    </row>
    <row r="50" spans="1:12" ht="15">
      <c r="A50" s="283"/>
      <c r="B50" s="17" t="s">
        <v>84</v>
      </c>
      <c r="C50" s="19">
        <v>1256.18</v>
      </c>
      <c r="D50" s="20">
        <f>F50-C50</f>
        <v>369.94000000000005</v>
      </c>
      <c r="E50" s="5">
        <f>F50</f>
        <v>1626.1200000000001</v>
      </c>
      <c r="F50" s="19">
        <f>H50+I50+J51</f>
        <v>1626.1200000000001</v>
      </c>
      <c r="G50" s="18"/>
      <c r="H50" s="52">
        <v>1239.17</v>
      </c>
      <c r="I50" s="18">
        <v>386.95</v>
      </c>
      <c r="J50" s="51"/>
      <c r="K50" s="284"/>
      <c r="L50" s="283"/>
    </row>
    <row r="51" spans="1:12" ht="15.75" customHeight="1">
      <c r="A51" s="283"/>
      <c r="B51" s="54" t="s">
        <v>127</v>
      </c>
      <c r="C51" s="50"/>
      <c r="D51" s="50"/>
      <c r="E51" s="52">
        <v>25.57</v>
      </c>
      <c r="F51" s="52">
        <v>25.57</v>
      </c>
      <c r="G51" s="50"/>
      <c r="H51" s="52">
        <v>25.57</v>
      </c>
      <c r="I51" s="50"/>
      <c r="J51" s="11"/>
      <c r="K51" s="284"/>
      <c r="L51" s="283"/>
    </row>
    <row r="52" spans="1:12" ht="13.5" customHeight="1">
      <c r="A52" s="283"/>
      <c r="B52" s="17" t="s">
        <v>86</v>
      </c>
      <c r="C52" s="40">
        <v>9559.59</v>
      </c>
      <c r="D52" s="39">
        <f t="shared" si="10"/>
        <v>-1450.5100000000002</v>
      </c>
      <c r="E52" s="40">
        <f>F52</f>
        <v>8109.08</v>
      </c>
      <c r="F52" s="38">
        <f t="shared" si="11"/>
        <v>8109.08</v>
      </c>
      <c r="G52" s="41"/>
      <c r="H52" s="38">
        <v>6290.88</v>
      </c>
      <c r="I52" s="38">
        <v>1818.2</v>
      </c>
      <c r="J52" s="41"/>
      <c r="K52" s="284"/>
      <c r="L52" s="283"/>
    </row>
    <row r="53" spans="1:12" ht="15">
      <c r="A53" s="44"/>
      <c r="B53" s="44"/>
      <c r="C53" s="44"/>
      <c r="D53" s="44"/>
      <c r="E53" s="44"/>
      <c r="F53" s="44"/>
      <c r="G53" s="44"/>
      <c r="H53" s="44"/>
      <c r="I53" s="44"/>
      <c r="J53" s="44"/>
      <c r="K53" s="44"/>
      <c r="L53" s="44"/>
    </row>
    <row r="54" spans="1:12" ht="15">
      <c r="A54" s="44"/>
      <c r="B54" s="44"/>
      <c r="C54" s="44"/>
      <c r="D54" s="44"/>
      <c r="E54" s="44"/>
      <c r="F54" s="44"/>
      <c r="G54" s="44"/>
      <c r="H54" s="44"/>
      <c r="I54" s="44"/>
      <c r="J54" s="44"/>
      <c r="K54" s="44"/>
      <c r="L54" s="44"/>
    </row>
    <row r="55" spans="1:12" ht="15">
      <c r="A55" s="44"/>
      <c r="B55" s="44"/>
      <c r="C55" s="44"/>
      <c r="D55" s="44"/>
      <c r="E55" s="44"/>
      <c r="F55" s="44"/>
      <c r="G55" s="44"/>
      <c r="H55" s="44"/>
      <c r="I55" s="44"/>
      <c r="J55" s="44"/>
      <c r="K55" s="44"/>
      <c r="L55" s="44"/>
    </row>
    <row r="56" spans="1:12" ht="15">
      <c r="A56" s="44"/>
      <c r="B56" s="44"/>
      <c r="C56" s="44"/>
      <c r="D56" s="44"/>
      <c r="E56" s="44"/>
      <c r="F56" s="44"/>
      <c r="G56" s="44"/>
      <c r="H56" s="44"/>
      <c r="I56" s="44"/>
      <c r="J56" s="44"/>
      <c r="K56" s="44"/>
      <c r="L56" s="44"/>
    </row>
    <row r="57" spans="1:12" ht="15">
      <c r="A57" s="44"/>
      <c r="B57" s="44"/>
      <c r="C57" s="44"/>
      <c r="D57" s="44"/>
      <c r="E57" s="44"/>
      <c r="F57" s="44"/>
      <c r="G57" s="44"/>
      <c r="H57" s="44"/>
      <c r="I57" s="44"/>
      <c r="J57" s="44"/>
      <c r="K57" s="44"/>
      <c r="L57" s="44"/>
    </row>
    <row r="58" spans="1:12" ht="15">
      <c r="A58" s="44"/>
      <c r="B58" s="44"/>
      <c r="C58" s="44"/>
      <c r="D58" s="44"/>
      <c r="E58" s="44"/>
      <c r="F58" s="44"/>
      <c r="G58" s="44"/>
      <c r="H58" s="44"/>
      <c r="I58" s="44"/>
      <c r="J58" s="44"/>
      <c r="K58" s="44"/>
      <c r="L58" s="44"/>
    </row>
    <row r="59" spans="1:12" ht="15">
      <c r="A59" s="44"/>
      <c r="B59" s="44"/>
      <c r="C59" s="44"/>
      <c r="D59" s="44"/>
      <c r="E59" s="44"/>
      <c r="F59" s="44"/>
      <c r="G59" s="44"/>
      <c r="H59" s="44"/>
      <c r="I59" s="44"/>
      <c r="J59" s="44"/>
      <c r="K59" s="44"/>
      <c r="L59" s="44"/>
    </row>
    <row r="60" spans="1:12" ht="15">
      <c r="A60" s="44"/>
      <c r="B60" s="44"/>
      <c r="C60" s="44"/>
      <c r="D60" s="44"/>
      <c r="E60" s="44"/>
      <c r="F60" s="44"/>
      <c r="G60" s="44"/>
      <c r="H60" s="44"/>
      <c r="I60" s="44"/>
      <c r="J60" s="44"/>
      <c r="K60" s="44"/>
      <c r="L60" s="44"/>
    </row>
    <row r="61" spans="1:12" ht="15">
      <c r="A61" s="44"/>
      <c r="B61" s="44"/>
      <c r="C61" s="44"/>
      <c r="D61" s="44"/>
      <c r="E61" s="44"/>
      <c r="F61" s="44"/>
      <c r="G61" s="44"/>
      <c r="H61" s="44"/>
      <c r="I61" s="44"/>
      <c r="J61" s="44"/>
      <c r="K61" s="44"/>
      <c r="L61" s="44"/>
    </row>
    <row r="62" spans="1:12" ht="15">
      <c r="A62" s="44"/>
      <c r="B62" s="44"/>
      <c r="C62" s="44"/>
      <c r="D62" s="44"/>
      <c r="E62" s="44"/>
      <c r="F62" s="44"/>
      <c r="G62" s="44"/>
      <c r="H62" s="44"/>
      <c r="I62" s="44"/>
      <c r="J62" s="44"/>
      <c r="K62" s="44"/>
      <c r="L62" s="44"/>
    </row>
    <row r="63" spans="1:12" ht="15">
      <c r="A63" s="44"/>
      <c r="B63" s="44"/>
      <c r="C63" s="44"/>
      <c r="D63" s="44"/>
      <c r="E63" s="44"/>
      <c r="F63" s="44"/>
      <c r="G63" s="44"/>
      <c r="H63" s="44"/>
      <c r="I63" s="44"/>
      <c r="J63" s="44"/>
      <c r="K63" s="44"/>
      <c r="L63" s="44"/>
    </row>
    <row r="64" spans="1:12" ht="15">
      <c r="A64" s="44"/>
      <c r="B64" s="44"/>
      <c r="C64" s="44"/>
      <c r="D64" s="44"/>
      <c r="E64" s="44"/>
      <c r="F64" s="44"/>
      <c r="G64" s="44"/>
      <c r="H64" s="44"/>
      <c r="I64" s="44"/>
      <c r="J64" s="44"/>
      <c r="K64" s="44"/>
      <c r="L64" s="44"/>
    </row>
    <row r="65" spans="1:12" ht="15">
      <c r="A65" s="44"/>
      <c r="B65" s="44"/>
      <c r="C65" s="44"/>
      <c r="D65" s="44"/>
      <c r="E65" s="44"/>
      <c r="F65" s="44"/>
      <c r="G65" s="44"/>
      <c r="H65" s="44"/>
      <c r="I65" s="44"/>
      <c r="J65" s="44"/>
      <c r="K65" s="44"/>
      <c r="L65" s="44"/>
    </row>
    <row r="66" spans="1:12" ht="15">
      <c r="A66" s="44"/>
      <c r="B66" s="44"/>
      <c r="C66" s="44"/>
      <c r="D66" s="44"/>
      <c r="E66" s="44"/>
      <c r="F66" s="44"/>
      <c r="G66" s="44"/>
      <c r="H66" s="44"/>
      <c r="I66" s="44"/>
      <c r="J66" s="44"/>
      <c r="K66" s="44"/>
      <c r="L66" s="44"/>
    </row>
    <row r="67" spans="1:12" ht="15">
      <c r="A67" s="44"/>
      <c r="B67" s="44"/>
      <c r="C67" s="44"/>
      <c r="D67" s="44"/>
      <c r="E67" s="44"/>
      <c r="F67" s="44"/>
      <c r="G67" s="44"/>
      <c r="H67" s="44"/>
      <c r="I67" s="44"/>
      <c r="J67" s="44"/>
      <c r="K67" s="44"/>
      <c r="L67" s="44"/>
    </row>
    <row r="68" spans="2:10" ht="15">
      <c r="B68" s="44"/>
      <c r="C68" s="44"/>
      <c r="D68" s="44"/>
      <c r="E68" s="44"/>
      <c r="F68" s="44"/>
      <c r="G68" s="44"/>
      <c r="H68" s="44"/>
      <c r="I68" s="44"/>
      <c r="J68" s="44"/>
    </row>
    <row r="76" spans="1:12" ht="15">
      <c r="A76" s="44"/>
      <c r="B76" s="44"/>
      <c r="C76" s="44"/>
      <c r="D76" s="44"/>
      <c r="E76" s="44"/>
      <c r="F76" s="44"/>
      <c r="G76" s="44"/>
      <c r="H76" s="44"/>
      <c r="I76" s="44"/>
      <c r="J76" s="44"/>
      <c r="K76" s="44"/>
      <c r="L76" s="44"/>
    </row>
    <row r="77" spans="1:12" ht="15">
      <c r="A77" s="44"/>
      <c r="B77" s="44"/>
      <c r="C77" s="44"/>
      <c r="D77" s="44"/>
      <c r="E77" s="44"/>
      <c r="F77" s="44"/>
      <c r="G77" s="44"/>
      <c r="H77" s="44"/>
      <c r="I77" s="44"/>
      <c r="J77" s="44"/>
      <c r="K77" s="44"/>
      <c r="L77" s="44"/>
    </row>
    <row r="78" spans="1:12" ht="15">
      <c r="A78" s="267"/>
      <c r="B78" s="44"/>
      <c r="C78" s="44"/>
      <c r="D78" s="44"/>
      <c r="E78" s="44"/>
      <c r="F78" s="44"/>
      <c r="G78" s="44"/>
      <c r="H78" s="44"/>
      <c r="I78" s="44"/>
      <c r="J78" s="44"/>
      <c r="K78" s="267"/>
      <c r="L78" s="267"/>
    </row>
    <row r="79" spans="1:12" ht="15">
      <c r="A79" s="267"/>
      <c r="B79" s="267"/>
      <c r="C79" s="267"/>
      <c r="D79" s="267"/>
      <c r="E79" s="267"/>
      <c r="F79" s="292"/>
      <c r="G79" s="292"/>
      <c r="H79" s="292"/>
      <c r="I79" s="292"/>
      <c r="J79" s="267"/>
      <c r="K79" s="267"/>
      <c r="L79" s="267"/>
    </row>
    <row r="80" spans="1:12" ht="15">
      <c r="A80" s="289"/>
      <c r="B80" s="267"/>
      <c r="C80" s="267"/>
      <c r="D80" s="267"/>
      <c r="E80" s="267"/>
      <c r="F80" s="59"/>
      <c r="G80" s="60"/>
      <c r="H80" s="60"/>
      <c r="I80" s="60"/>
      <c r="J80" s="267"/>
      <c r="K80" s="289"/>
      <c r="L80" s="289"/>
    </row>
    <row r="81" spans="1:12" ht="15">
      <c r="A81" s="289"/>
      <c r="B81" s="61"/>
      <c r="C81" s="62"/>
      <c r="D81" s="62"/>
      <c r="E81" s="62"/>
      <c r="F81" s="63"/>
      <c r="G81" s="63"/>
      <c r="H81" s="63"/>
      <c r="I81" s="63"/>
      <c r="J81" s="63"/>
      <c r="K81" s="289"/>
      <c r="L81" s="289"/>
    </row>
    <row r="82" spans="1:12" ht="15">
      <c r="A82" s="289"/>
      <c r="B82" s="61"/>
      <c r="C82" s="64"/>
      <c r="D82" s="65"/>
      <c r="E82" s="66"/>
      <c r="F82" s="64"/>
      <c r="G82" s="67"/>
      <c r="H82" s="64"/>
      <c r="I82" s="64"/>
      <c r="J82" s="68"/>
      <c r="K82" s="289"/>
      <c r="L82" s="289"/>
    </row>
    <row r="83" spans="1:12" ht="15">
      <c r="A83" s="289"/>
      <c r="B83" s="68"/>
      <c r="C83" s="64"/>
      <c r="D83" s="65"/>
      <c r="E83" s="66"/>
      <c r="F83" s="64"/>
      <c r="G83" s="67"/>
      <c r="H83" s="64"/>
      <c r="I83" s="64"/>
      <c r="J83" s="68"/>
      <c r="K83" s="289"/>
      <c r="L83" s="289"/>
    </row>
    <row r="84" spans="1:12" ht="15">
      <c r="A84" s="289"/>
      <c r="B84" s="68"/>
      <c r="C84" s="64"/>
      <c r="D84" s="65"/>
      <c r="E84" s="66"/>
      <c r="F84" s="64"/>
      <c r="G84" s="67"/>
      <c r="H84" s="64"/>
      <c r="I84" s="64"/>
      <c r="J84" s="68"/>
      <c r="K84" s="289"/>
      <c r="L84" s="289"/>
    </row>
    <row r="85" spans="1:12" ht="15">
      <c r="A85" s="289"/>
      <c r="B85" s="68"/>
      <c r="C85" s="64"/>
      <c r="D85" s="65"/>
      <c r="E85" s="66"/>
      <c r="F85" s="64"/>
      <c r="G85" s="67"/>
      <c r="H85" s="67"/>
      <c r="I85" s="67"/>
      <c r="J85" s="68"/>
      <c r="K85" s="289"/>
      <c r="L85" s="289"/>
    </row>
    <row r="86" spans="1:12" ht="15">
      <c r="A86" s="289"/>
      <c r="B86" s="61"/>
      <c r="C86" s="64"/>
      <c r="D86" s="65"/>
      <c r="E86" s="66"/>
      <c r="F86" s="64"/>
      <c r="G86" s="67"/>
      <c r="H86" s="67"/>
      <c r="I86" s="67"/>
      <c r="J86" s="68"/>
      <c r="K86" s="289"/>
      <c r="L86" s="289"/>
    </row>
    <row r="87" spans="1:12" ht="15">
      <c r="A87" s="289"/>
      <c r="B87" s="61"/>
      <c r="C87" s="69"/>
      <c r="D87" s="70"/>
      <c r="E87" s="71"/>
      <c r="F87" s="64"/>
      <c r="G87" s="72"/>
      <c r="H87" s="69"/>
      <c r="I87" s="69"/>
      <c r="J87" s="72"/>
      <c r="K87" s="289"/>
      <c r="L87" s="289"/>
    </row>
    <row r="88" spans="1:12" ht="15">
      <c r="A88" s="44"/>
      <c r="B88" s="61"/>
      <c r="C88" s="69"/>
      <c r="D88" s="70"/>
      <c r="E88" s="71"/>
      <c r="F88" s="69"/>
      <c r="G88" s="72"/>
      <c r="H88" s="69"/>
      <c r="I88" s="72"/>
      <c r="J88" s="72"/>
      <c r="K88" s="44"/>
      <c r="L88" s="44"/>
    </row>
    <row r="89" spans="1:12" ht="15">
      <c r="A89" s="44"/>
      <c r="B89" s="44"/>
      <c r="C89" s="44"/>
      <c r="D89" s="44"/>
      <c r="E89" s="44"/>
      <c r="F89" s="44"/>
      <c r="G89" s="44"/>
      <c r="H89" s="44"/>
      <c r="I89" s="44"/>
      <c r="J89" s="44"/>
      <c r="K89" s="44"/>
      <c r="L89" s="44"/>
    </row>
  </sheetData>
  <sheetProtection/>
  <mergeCells count="77">
    <mergeCell ref="L37:L44"/>
    <mergeCell ref="G43:G44"/>
    <mergeCell ref="A2:L2"/>
    <mergeCell ref="I43:I44"/>
    <mergeCell ref="J43:J44"/>
    <mergeCell ref="A37:A44"/>
    <mergeCell ref="I35:I36"/>
    <mergeCell ref="J35:J36"/>
    <mergeCell ref="A29:A36"/>
    <mergeCell ref="H35:H36"/>
    <mergeCell ref="K37:K44"/>
    <mergeCell ref="B35:B36"/>
    <mergeCell ref="C35:C36"/>
    <mergeCell ref="D35:D36"/>
    <mergeCell ref="E35:E36"/>
    <mergeCell ref="F35:F36"/>
    <mergeCell ref="B43:B44"/>
    <mergeCell ref="C43:C44"/>
    <mergeCell ref="D43:D44"/>
    <mergeCell ref="E43:E44"/>
    <mergeCell ref="F43:F44"/>
    <mergeCell ref="I27:I28"/>
    <mergeCell ref="J27:J28"/>
    <mergeCell ref="F27:F28"/>
    <mergeCell ref="G27:G28"/>
    <mergeCell ref="H27:H28"/>
    <mergeCell ref="H43:H44"/>
    <mergeCell ref="L29:L36"/>
    <mergeCell ref="K78:K79"/>
    <mergeCell ref="G35:G36"/>
    <mergeCell ref="D19:D20"/>
    <mergeCell ref="E19:E20"/>
    <mergeCell ref="J19:J20"/>
    <mergeCell ref="K29:K36"/>
    <mergeCell ref="K13:K20"/>
    <mergeCell ref="D27:D28"/>
    <mergeCell ref="I19:I20"/>
    <mergeCell ref="L13:L20"/>
    <mergeCell ref="A21:A28"/>
    <mergeCell ref="K21:K28"/>
    <mergeCell ref="L21:L28"/>
    <mergeCell ref="B19:B20"/>
    <mergeCell ref="C19:C20"/>
    <mergeCell ref="H19:H20"/>
    <mergeCell ref="B27:B28"/>
    <mergeCell ref="E27:E28"/>
    <mergeCell ref="C27:C28"/>
    <mergeCell ref="A1:L1"/>
    <mergeCell ref="A78:A79"/>
    <mergeCell ref="B79:B80"/>
    <mergeCell ref="C79:C80"/>
    <mergeCell ref="D79:D80"/>
    <mergeCell ref="E79:E80"/>
    <mergeCell ref="F79:I79"/>
    <mergeCell ref="J79:J80"/>
    <mergeCell ref="E3:E4"/>
    <mergeCell ref="F3:I3"/>
    <mergeCell ref="A5:A12"/>
    <mergeCell ref="K5:K12"/>
    <mergeCell ref="L5:L12"/>
    <mergeCell ref="A80:A87"/>
    <mergeCell ref="K80:K87"/>
    <mergeCell ref="L80:L87"/>
    <mergeCell ref="F19:F20"/>
    <mergeCell ref="G19:G20"/>
    <mergeCell ref="L78:L79"/>
    <mergeCell ref="A13:A20"/>
    <mergeCell ref="J3:J4"/>
    <mergeCell ref="K3:K4"/>
    <mergeCell ref="L3:L4"/>
    <mergeCell ref="A45:A52"/>
    <mergeCell ref="K45:K52"/>
    <mergeCell ref="L45:L52"/>
    <mergeCell ref="A3:A4"/>
    <mergeCell ref="B3:B4"/>
    <mergeCell ref="C3:C4"/>
    <mergeCell ref="D3:D4"/>
  </mergeCells>
  <printOptions/>
  <pageMargins left="0.4724409448818898" right="0.4330708661417323"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29"/>
  <sheetViews>
    <sheetView showZeros="0" zoomScale="80" zoomScaleNormal="80" zoomScalePageLayoutView="0" workbookViewId="0" topLeftCell="A58">
      <selection activeCell="K85" sqref="K85"/>
    </sheetView>
  </sheetViews>
  <sheetFormatPr defaultColWidth="9.140625" defaultRowHeight="15"/>
  <cols>
    <col min="1" max="1" width="5.140625" style="1" customWidth="1"/>
    <col min="2" max="2" width="33.7109375" style="1" customWidth="1"/>
    <col min="3" max="3" width="9.28125" style="1" customWidth="1"/>
    <col min="4" max="6" width="7.28125" style="1" customWidth="1"/>
    <col min="7" max="7" width="7.00390625" style="1" customWidth="1"/>
    <col min="8" max="8" width="7.7109375" style="1" customWidth="1"/>
    <col min="9" max="9" width="9.00390625" style="1" customWidth="1"/>
    <col min="10" max="10" width="8.28125" style="1" customWidth="1"/>
    <col min="11" max="11" width="25.28125" style="1" customWidth="1"/>
    <col min="12" max="12" width="9.140625" style="1" customWidth="1"/>
    <col min="13" max="13" width="10.00390625" style="1" bestFit="1" customWidth="1"/>
    <col min="14" max="16384" width="9.140625" style="1" customWidth="1"/>
  </cols>
  <sheetData>
    <row r="1" spans="1:11" ht="23.25" customHeight="1">
      <c r="A1" s="262" t="s">
        <v>121</v>
      </c>
      <c r="B1" s="262"/>
      <c r="C1" s="262"/>
      <c r="D1" s="262"/>
      <c r="E1" s="262"/>
      <c r="F1" s="262"/>
      <c r="G1" s="262"/>
      <c r="H1" s="262"/>
      <c r="I1" s="262"/>
      <c r="J1" s="262"/>
      <c r="K1" s="262"/>
    </row>
    <row r="2" spans="1:11" ht="23.25" customHeight="1">
      <c r="A2" s="263" t="s">
        <v>150</v>
      </c>
      <c r="B2" s="263"/>
      <c r="C2" s="263"/>
      <c r="D2" s="263"/>
      <c r="E2" s="263"/>
      <c r="F2" s="263"/>
      <c r="G2" s="263"/>
      <c r="H2" s="263"/>
      <c r="I2" s="263"/>
      <c r="J2" s="263"/>
      <c r="K2" s="263"/>
    </row>
    <row r="3" spans="1:11" ht="15">
      <c r="A3" s="192"/>
      <c r="B3" s="192"/>
      <c r="C3" s="192"/>
      <c r="D3" s="192"/>
      <c r="E3" s="192"/>
      <c r="F3" s="192"/>
      <c r="G3" s="192"/>
      <c r="H3" s="192"/>
      <c r="I3" s="192"/>
      <c r="J3" s="192"/>
      <c r="K3" s="192"/>
    </row>
    <row r="4" spans="1:11" ht="15">
      <c r="A4" s="305" t="s">
        <v>90</v>
      </c>
      <c r="B4" s="305" t="s">
        <v>91</v>
      </c>
      <c r="C4" s="298" t="s">
        <v>97</v>
      </c>
      <c r="D4" s="299"/>
      <c r="E4" s="299"/>
      <c r="F4" s="299"/>
      <c r="G4" s="299"/>
      <c r="H4" s="299"/>
      <c r="I4" s="299"/>
      <c r="J4" s="299"/>
      <c r="K4" s="300"/>
    </row>
    <row r="5" spans="1:13" ht="15">
      <c r="A5" s="305"/>
      <c r="B5" s="305"/>
      <c r="C5" s="285" t="s">
        <v>106</v>
      </c>
      <c r="D5" s="301" t="s">
        <v>94</v>
      </c>
      <c r="E5" s="302"/>
      <c r="F5" s="303"/>
      <c r="G5" s="301" t="s">
        <v>95</v>
      </c>
      <c r="H5" s="302"/>
      <c r="I5" s="303"/>
      <c r="J5" s="285" t="s">
        <v>107</v>
      </c>
      <c r="K5" s="285" t="s">
        <v>96</v>
      </c>
      <c r="L5" s="24"/>
      <c r="M5" s="24"/>
    </row>
    <row r="6" spans="1:23" ht="50.25" customHeight="1">
      <c r="A6" s="304"/>
      <c r="B6" s="304"/>
      <c r="C6" s="304"/>
      <c r="D6" s="6" t="s">
        <v>92</v>
      </c>
      <c r="E6" s="6" t="s">
        <v>93</v>
      </c>
      <c r="F6" s="26" t="s">
        <v>108</v>
      </c>
      <c r="G6" s="6" t="s">
        <v>92</v>
      </c>
      <c r="H6" s="6" t="s">
        <v>93</v>
      </c>
      <c r="I6" s="26" t="s">
        <v>108</v>
      </c>
      <c r="J6" s="304"/>
      <c r="K6" s="304"/>
      <c r="N6" s="44"/>
      <c r="O6" s="82"/>
      <c r="P6" s="83"/>
      <c r="Q6" s="84"/>
      <c r="R6" s="84"/>
      <c r="S6" s="84"/>
      <c r="T6" s="84"/>
      <c r="U6" s="85"/>
      <c r="V6" s="44"/>
      <c r="W6" s="44"/>
    </row>
    <row r="7" spans="1:23" ht="21.75" customHeight="1">
      <c r="A7" s="11"/>
      <c r="B7" s="16" t="s">
        <v>153</v>
      </c>
      <c r="C7" s="27">
        <f>C8+C15+C19+C25+C27</f>
        <v>1609.6100500000002</v>
      </c>
      <c r="D7" s="153">
        <f aca="true" t="shared" si="0" ref="D7:J7">D8+D15+D19+D25+D27</f>
        <v>21.4</v>
      </c>
      <c r="E7" s="153">
        <f t="shared" si="0"/>
        <v>3.85</v>
      </c>
      <c r="F7" s="153">
        <f t="shared" si="0"/>
        <v>18.43045</v>
      </c>
      <c r="G7" s="153">
        <f t="shared" si="0"/>
        <v>4.5596</v>
      </c>
      <c r="H7" s="153">
        <f t="shared" si="0"/>
        <v>3.2700000000000005</v>
      </c>
      <c r="I7" s="153">
        <f t="shared" si="0"/>
        <v>1000.78</v>
      </c>
      <c r="J7" s="153">
        <f t="shared" si="0"/>
        <v>806.5699999999999</v>
      </c>
      <c r="K7" s="151"/>
      <c r="M7" s="99">
        <f>D7+G7</f>
        <v>25.9596</v>
      </c>
      <c r="N7" s="44"/>
      <c r="O7" s="86"/>
      <c r="P7" s="85"/>
      <c r="Q7" s="87"/>
      <c r="R7" s="87"/>
      <c r="S7" s="87"/>
      <c r="T7" s="87"/>
      <c r="U7" s="85"/>
      <c r="V7" s="44"/>
      <c r="W7" s="44"/>
    </row>
    <row r="8" spans="1:23" ht="21.75" customHeight="1">
      <c r="A8" s="28" t="s">
        <v>109</v>
      </c>
      <c r="B8" s="29" t="s">
        <v>110</v>
      </c>
      <c r="C8" s="193">
        <f>SUM(C9:C14)</f>
        <v>193.78005</v>
      </c>
      <c r="D8" s="193">
        <f aca="true" t="shared" si="1" ref="D8:J8">D9+D10+D11+D12+D13+D14+D16+D17+D18</f>
        <v>21.4</v>
      </c>
      <c r="E8" s="193">
        <f t="shared" si="1"/>
        <v>3.85</v>
      </c>
      <c r="F8" s="193">
        <f t="shared" si="1"/>
        <v>0.47045000000000003</v>
      </c>
      <c r="G8" s="193">
        <f t="shared" si="1"/>
        <v>3.7296</v>
      </c>
      <c r="H8" s="193">
        <f t="shared" si="1"/>
        <v>3.2700000000000005</v>
      </c>
      <c r="I8" s="193">
        <f t="shared" si="1"/>
        <v>500.39</v>
      </c>
      <c r="J8" s="193">
        <f t="shared" si="1"/>
        <v>461.02</v>
      </c>
      <c r="K8" s="11"/>
      <c r="N8" s="44"/>
      <c r="O8" s="86"/>
      <c r="P8" s="85"/>
      <c r="Q8" s="87"/>
      <c r="R8" s="87"/>
      <c r="S8" s="87"/>
      <c r="T8" s="87"/>
      <c r="U8" s="85"/>
      <c r="V8" s="44"/>
      <c r="W8" s="44"/>
    </row>
    <row r="9" spans="1:23" ht="69" customHeight="1">
      <c r="A9" s="34">
        <v>1</v>
      </c>
      <c r="B9" s="4" t="s">
        <v>111</v>
      </c>
      <c r="C9" s="154">
        <f aca="true" t="shared" si="2" ref="C9:C14">SUM(D9:J9)</f>
        <v>162.41</v>
      </c>
      <c r="D9" s="154"/>
      <c r="E9" s="154"/>
      <c r="F9" s="154"/>
      <c r="G9" s="154"/>
      <c r="H9" s="155">
        <v>2.99</v>
      </c>
      <c r="I9" s="154"/>
      <c r="J9" s="155">
        <v>159.42</v>
      </c>
      <c r="K9" s="4" t="s">
        <v>112</v>
      </c>
      <c r="N9" s="44"/>
      <c r="O9" s="86"/>
      <c r="P9" s="88"/>
      <c r="Q9" s="87"/>
      <c r="R9" s="87"/>
      <c r="S9" s="87"/>
      <c r="T9" s="87"/>
      <c r="U9" s="85"/>
      <c r="V9" s="44"/>
      <c r="W9" s="44"/>
    </row>
    <row r="10" spans="1:23" ht="39" customHeight="1">
      <c r="A10" s="3">
        <v>2</v>
      </c>
      <c r="B10" s="4" t="s">
        <v>98</v>
      </c>
      <c r="C10" s="154">
        <f t="shared" si="2"/>
        <v>26.840000000000003</v>
      </c>
      <c r="D10" s="154">
        <v>19.73</v>
      </c>
      <c r="E10" s="154">
        <v>2.7</v>
      </c>
      <c r="F10" s="154"/>
      <c r="G10" s="154">
        <v>2.87</v>
      </c>
      <c r="H10" s="154">
        <v>0.28</v>
      </c>
      <c r="I10" s="154"/>
      <c r="J10" s="154">
        <v>1.26</v>
      </c>
      <c r="K10" s="4" t="s">
        <v>103</v>
      </c>
      <c r="N10" s="44"/>
      <c r="O10" s="86"/>
      <c r="P10" s="88"/>
      <c r="Q10" s="87"/>
      <c r="R10" s="87"/>
      <c r="S10" s="87"/>
      <c r="T10" s="87"/>
      <c r="U10" s="85"/>
      <c r="V10" s="44"/>
      <c r="W10" s="44"/>
    </row>
    <row r="11" spans="1:23" ht="39.75" customHeight="1">
      <c r="A11" s="34">
        <v>3</v>
      </c>
      <c r="B11" s="21" t="s">
        <v>99</v>
      </c>
      <c r="C11" s="154">
        <f t="shared" si="2"/>
        <v>3.66</v>
      </c>
      <c r="D11" s="154">
        <v>1.67</v>
      </c>
      <c r="E11" s="154">
        <v>1.15</v>
      </c>
      <c r="F11" s="154"/>
      <c r="G11" s="154"/>
      <c r="H11" s="154"/>
      <c r="I11" s="154"/>
      <c r="J11" s="154">
        <v>0.8400000000000001</v>
      </c>
      <c r="K11" s="4" t="s">
        <v>102</v>
      </c>
      <c r="N11" s="44"/>
      <c r="O11" s="86"/>
      <c r="P11" s="85"/>
      <c r="Q11" s="87"/>
      <c r="R11" s="87"/>
      <c r="S11" s="87"/>
      <c r="T11" s="87"/>
      <c r="U11" s="85"/>
      <c r="V11" s="44"/>
      <c r="W11" s="44"/>
    </row>
    <row r="12" spans="1:23" ht="40.5" customHeight="1">
      <c r="A12" s="3">
        <v>4</v>
      </c>
      <c r="B12" s="21" t="s">
        <v>100</v>
      </c>
      <c r="C12" s="33">
        <f t="shared" si="2"/>
        <v>0.5316</v>
      </c>
      <c r="D12" s="33"/>
      <c r="E12" s="33"/>
      <c r="F12" s="33"/>
      <c r="G12" s="33">
        <v>0.5316</v>
      </c>
      <c r="H12" s="154"/>
      <c r="I12" s="154"/>
      <c r="J12" s="154"/>
      <c r="K12" s="4" t="s">
        <v>104</v>
      </c>
      <c r="N12" s="44"/>
      <c r="O12" s="82"/>
      <c r="P12" s="83"/>
      <c r="Q12" s="87"/>
      <c r="R12" s="87"/>
      <c r="S12" s="87"/>
      <c r="T12" s="87"/>
      <c r="U12" s="85"/>
      <c r="V12" s="44"/>
      <c r="W12" s="44"/>
    </row>
    <row r="13" spans="1:23" ht="64.5" customHeight="1">
      <c r="A13" s="34">
        <v>5</v>
      </c>
      <c r="B13" s="4" t="s">
        <v>113</v>
      </c>
      <c r="C13" s="33">
        <f t="shared" si="2"/>
        <v>0.01045</v>
      </c>
      <c r="D13" s="154"/>
      <c r="E13" s="154"/>
      <c r="F13" s="154">
        <v>0.01045</v>
      </c>
      <c r="G13" s="154"/>
      <c r="H13" s="154"/>
      <c r="I13" s="154"/>
      <c r="J13" s="154"/>
      <c r="K13" s="4" t="s">
        <v>114</v>
      </c>
      <c r="N13" s="44"/>
      <c r="O13" s="82"/>
      <c r="P13" s="83"/>
      <c r="Q13" s="87"/>
      <c r="R13" s="87"/>
      <c r="S13" s="87"/>
      <c r="T13" s="87"/>
      <c r="U13" s="85"/>
      <c r="V13" s="44"/>
      <c r="W13" s="44"/>
    </row>
    <row r="14" spans="1:23" ht="39" customHeight="1">
      <c r="A14" s="3">
        <v>6</v>
      </c>
      <c r="B14" s="21" t="s">
        <v>101</v>
      </c>
      <c r="C14" s="154">
        <f t="shared" si="2"/>
        <v>0.328</v>
      </c>
      <c r="D14" s="154"/>
      <c r="E14" s="154"/>
      <c r="F14" s="154"/>
      <c r="G14" s="154">
        <v>0.328</v>
      </c>
      <c r="H14" s="154"/>
      <c r="I14" s="154"/>
      <c r="J14" s="154"/>
      <c r="K14" s="4" t="s">
        <v>105</v>
      </c>
      <c r="N14" s="93"/>
      <c r="O14" s="86"/>
      <c r="P14" s="85"/>
      <c r="Q14" s="87"/>
      <c r="R14" s="87"/>
      <c r="S14" s="87"/>
      <c r="T14" s="87"/>
      <c r="U14" s="85"/>
      <c r="V14" s="44"/>
      <c r="W14" s="44"/>
    </row>
    <row r="15" spans="1:23" ht="30.75" customHeight="1">
      <c r="A15" s="22" t="s">
        <v>115</v>
      </c>
      <c r="B15" s="30" t="s">
        <v>116</v>
      </c>
      <c r="C15" s="156">
        <f>SUM(C16:C18)</f>
        <v>1351.45</v>
      </c>
      <c r="D15" s="156">
        <f aca="true" t="shared" si="3" ref="D15:J15">SUM(D16:D18)</f>
        <v>0</v>
      </c>
      <c r="E15" s="156">
        <f t="shared" si="3"/>
        <v>0</v>
      </c>
      <c r="F15" s="156">
        <f t="shared" si="3"/>
        <v>0.46</v>
      </c>
      <c r="G15" s="156">
        <f t="shared" si="3"/>
        <v>0</v>
      </c>
      <c r="H15" s="156">
        <f t="shared" si="3"/>
        <v>0</v>
      </c>
      <c r="I15" s="156">
        <f t="shared" si="3"/>
        <v>500.39</v>
      </c>
      <c r="J15" s="156">
        <f t="shared" si="3"/>
        <v>299.5</v>
      </c>
      <c r="K15" s="4"/>
      <c r="N15" s="44"/>
      <c r="O15" s="82"/>
      <c r="P15" s="83"/>
      <c r="Q15" s="87"/>
      <c r="R15" s="87"/>
      <c r="S15" s="87"/>
      <c r="T15" s="87"/>
      <c r="U15" s="85"/>
      <c r="V15" s="44"/>
      <c r="W15" s="44"/>
    </row>
    <row r="16" spans="1:23" ht="48.75" customHeight="1">
      <c r="A16" s="3">
        <v>8</v>
      </c>
      <c r="B16" s="31" t="s">
        <v>152</v>
      </c>
      <c r="C16" s="92">
        <f>D16+E16+F16+G16+H16+I16+J16</f>
        <v>500.84999999999997</v>
      </c>
      <c r="D16" s="154"/>
      <c r="E16" s="154"/>
      <c r="F16" s="154">
        <v>0.46</v>
      </c>
      <c r="G16" s="154"/>
      <c r="H16" s="154"/>
      <c r="I16" s="154">
        <v>500.39</v>
      </c>
      <c r="J16" s="154"/>
      <c r="K16" s="32" t="s">
        <v>117</v>
      </c>
      <c r="N16" s="44"/>
      <c r="O16" s="86"/>
      <c r="P16" s="90"/>
      <c r="Q16" s="87"/>
      <c r="R16" s="87"/>
      <c r="S16" s="87"/>
      <c r="T16" s="87"/>
      <c r="U16" s="85"/>
      <c r="V16" s="44"/>
      <c r="W16" s="44"/>
    </row>
    <row r="17" spans="1:23" ht="45" customHeight="1">
      <c r="A17" s="3">
        <v>9</v>
      </c>
      <c r="B17" s="4" t="s">
        <v>151</v>
      </c>
      <c r="C17" s="154">
        <v>773.45</v>
      </c>
      <c r="D17" s="154"/>
      <c r="E17" s="154"/>
      <c r="F17" s="154"/>
      <c r="G17" s="154"/>
      <c r="H17" s="154"/>
      <c r="I17" s="154"/>
      <c r="J17" s="154">
        <v>222.35</v>
      </c>
      <c r="K17" s="4" t="s">
        <v>118</v>
      </c>
      <c r="N17" s="44"/>
      <c r="O17" s="86"/>
      <c r="P17" s="85"/>
      <c r="Q17" s="87"/>
      <c r="R17" s="87"/>
      <c r="S17" s="87"/>
      <c r="T17" s="87"/>
      <c r="U17" s="85"/>
      <c r="V17" s="44"/>
      <c r="W17" s="44"/>
    </row>
    <row r="18" spans="1:23" ht="30" customHeight="1">
      <c r="A18" s="3">
        <v>10</v>
      </c>
      <c r="B18" s="4" t="s">
        <v>119</v>
      </c>
      <c r="C18" s="154">
        <v>77.15</v>
      </c>
      <c r="D18" s="154"/>
      <c r="E18" s="154"/>
      <c r="F18" s="154"/>
      <c r="G18" s="154"/>
      <c r="H18" s="154"/>
      <c r="I18" s="154"/>
      <c r="J18" s="154">
        <v>77.15</v>
      </c>
      <c r="K18" s="25" t="s">
        <v>120</v>
      </c>
      <c r="N18" s="44"/>
      <c r="O18" s="82"/>
      <c r="P18" s="91"/>
      <c r="Q18" s="87"/>
      <c r="R18" s="87"/>
      <c r="S18" s="87"/>
      <c r="T18" s="87"/>
      <c r="U18" s="85"/>
      <c r="V18" s="44"/>
      <c r="W18" s="44"/>
    </row>
    <row r="19" spans="1:23" ht="23.25" customHeight="1">
      <c r="A19" s="73" t="s">
        <v>139</v>
      </c>
      <c r="B19" s="74" t="s">
        <v>128</v>
      </c>
      <c r="C19" s="170">
        <f>C20+C21+C22+C23+C24</f>
        <v>46.88</v>
      </c>
      <c r="D19" s="80">
        <f aca="true" t="shared" si="4" ref="D19:J19">D20+D21+D22+D23+D24</f>
        <v>0</v>
      </c>
      <c r="E19" s="80">
        <f t="shared" si="4"/>
        <v>0</v>
      </c>
      <c r="F19" s="80">
        <f t="shared" si="4"/>
        <v>0</v>
      </c>
      <c r="G19" s="170">
        <f t="shared" si="4"/>
        <v>0.8300000000000001</v>
      </c>
      <c r="H19" s="80">
        <f t="shared" si="4"/>
        <v>0</v>
      </c>
      <c r="I19" s="80">
        <f t="shared" si="4"/>
        <v>0</v>
      </c>
      <c r="J19" s="170">
        <f t="shared" si="4"/>
        <v>46.050000000000004</v>
      </c>
      <c r="K19" s="50"/>
      <c r="N19" s="44"/>
      <c r="O19" s="82"/>
      <c r="P19" s="83"/>
      <c r="Q19" s="87"/>
      <c r="R19" s="87"/>
      <c r="S19" s="87"/>
      <c r="T19" s="87"/>
      <c r="U19" s="85"/>
      <c r="V19" s="44"/>
      <c r="W19" s="44"/>
    </row>
    <row r="20" spans="1:23" ht="45">
      <c r="A20" s="77">
        <v>1</v>
      </c>
      <c r="B20" s="76" t="s">
        <v>129</v>
      </c>
      <c r="C20" s="80">
        <v>45.89</v>
      </c>
      <c r="D20" s="80"/>
      <c r="E20" s="80"/>
      <c r="F20" s="80"/>
      <c r="G20" s="78"/>
      <c r="H20" s="80"/>
      <c r="I20" s="80"/>
      <c r="J20" s="78">
        <v>45.89</v>
      </c>
      <c r="K20" s="76" t="s">
        <v>130</v>
      </c>
      <c r="N20" s="44"/>
      <c r="O20" s="82"/>
      <c r="P20" s="83"/>
      <c r="Q20" s="87"/>
      <c r="R20" s="87"/>
      <c r="S20" s="87"/>
      <c r="T20" s="87"/>
      <c r="U20" s="85"/>
      <c r="V20" s="44"/>
      <c r="W20" s="44"/>
    </row>
    <row r="21" spans="1:11" ht="44.25" customHeight="1">
      <c r="A21" s="77">
        <v>2</v>
      </c>
      <c r="B21" s="76" t="s">
        <v>131</v>
      </c>
      <c r="C21" s="80">
        <v>0.14</v>
      </c>
      <c r="D21" s="80"/>
      <c r="E21" s="80"/>
      <c r="F21" s="80"/>
      <c r="G21" s="78">
        <v>0.14</v>
      </c>
      <c r="H21" s="80"/>
      <c r="I21" s="80"/>
      <c r="J21" s="78"/>
      <c r="K21" s="76" t="s">
        <v>132</v>
      </c>
    </row>
    <row r="22" spans="1:11" ht="133.5" customHeight="1">
      <c r="A22" s="77">
        <v>3</v>
      </c>
      <c r="B22" s="79" t="s">
        <v>133</v>
      </c>
      <c r="C22" s="80">
        <v>0.21</v>
      </c>
      <c r="D22" s="80"/>
      <c r="E22" s="80"/>
      <c r="F22" s="80"/>
      <c r="G22" s="78">
        <v>0.15</v>
      </c>
      <c r="H22" s="80"/>
      <c r="I22" s="80"/>
      <c r="J22" s="78">
        <v>0.06</v>
      </c>
      <c r="K22" s="76" t="s">
        <v>134</v>
      </c>
    </row>
    <row r="23" spans="1:11" ht="128.25" customHeight="1">
      <c r="A23" s="77">
        <v>4</v>
      </c>
      <c r="B23" s="79" t="s">
        <v>135</v>
      </c>
      <c r="C23" s="80">
        <v>0.56</v>
      </c>
      <c r="D23" s="80"/>
      <c r="E23" s="80"/>
      <c r="F23" s="80"/>
      <c r="G23" s="78">
        <v>0.54</v>
      </c>
      <c r="H23" s="80"/>
      <c r="I23" s="80"/>
      <c r="J23" s="78">
        <v>0.02</v>
      </c>
      <c r="K23" s="76" t="s">
        <v>136</v>
      </c>
    </row>
    <row r="24" spans="1:11" ht="60" customHeight="1">
      <c r="A24" s="77">
        <v>5</v>
      </c>
      <c r="B24" s="76" t="s">
        <v>137</v>
      </c>
      <c r="C24" s="80">
        <v>0.08</v>
      </c>
      <c r="D24" s="80"/>
      <c r="E24" s="80"/>
      <c r="F24" s="80"/>
      <c r="G24" s="78"/>
      <c r="H24" s="80"/>
      <c r="I24" s="80"/>
      <c r="J24" s="78">
        <v>0.08</v>
      </c>
      <c r="K24" s="76" t="s">
        <v>138</v>
      </c>
    </row>
    <row r="25" spans="1:11" ht="27" customHeight="1">
      <c r="A25" s="89" t="s">
        <v>140</v>
      </c>
      <c r="B25" s="74" t="s">
        <v>141</v>
      </c>
      <c r="C25" s="170">
        <f>D25+E25+F25+G25+H25+I25+J25</f>
        <v>2.76</v>
      </c>
      <c r="D25" s="80"/>
      <c r="E25" s="80"/>
      <c r="F25" s="170">
        <f>F26</f>
        <v>2.76</v>
      </c>
      <c r="G25" s="80"/>
      <c r="H25" s="80"/>
      <c r="I25" s="80"/>
      <c r="J25" s="80"/>
      <c r="K25" s="50"/>
    </row>
    <row r="26" spans="1:11" ht="45">
      <c r="A26" s="50"/>
      <c r="B26" s="76" t="s">
        <v>142</v>
      </c>
      <c r="C26" s="80"/>
      <c r="D26" s="80"/>
      <c r="E26" s="80"/>
      <c r="F26" s="78">
        <v>2.76</v>
      </c>
      <c r="G26" s="80"/>
      <c r="H26" s="80"/>
      <c r="I26" s="80"/>
      <c r="J26" s="80"/>
      <c r="K26" s="76" t="s">
        <v>143</v>
      </c>
    </row>
    <row r="27" spans="1:11" ht="18" customHeight="1">
      <c r="A27" s="23" t="s">
        <v>144</v>
      </c>
      <c r="B27" s="74" t="s">
        <v>145</v>
      </c>
      <c r="C27" s="170">
        <f>D27+E27+F27+G27+H27+I27+J27</f>
        <v>14.74</v>
      </c>
      <c r="D27" s="80"/>
      <c r="E27" s="80"/>
      <c r="F27" s="75">
        <f>F28+F29</f>
        <v>14.74</v>
      </c>
      <c r="G27" s="80"/>
      <c r="H27" s="80"/>
      <c r="I27" s="80"/>
      <c r="J27" s="80"/>
      <c r="K27" s="76"/>
    </row>
    <row r="28" spans="1:11" ht="45.75" customHeight="1">
      <c r="A28" s="50"/>
      <c r="B28" s="76" t="s">
        <v>146</v>
      </c>
      <c r="C28" s="80"/>
      <c r="D28" s="80"/>
      <c r="E28" s="80"/>
      <c r="F28" s="78">
        <v>0.06</v>
      </c>
      <c r="G28" s="80"/>
      <c r="H28" s="80"/>
      <c r="I28" s="80"/>
      <c r="J28" s="80"/>
      <c r="K28" s="76" t="s">
        <v>147</v>
      </c>
    </row>
    <row r="29" spans="1:11" ht="50.25" customHeight="1">
      <c r="A29" s="50"/>
      <c r="B29" s="76" t="s">
        <v>148</v>
      </c>
      <c r="C29" s="80"/>
      <c r="D29" s="80"/>
      <c r="E29" s="80"/>
      <c r="F29" s="78">
        <v>14.68</v>
      </c>
      <c r="G29" s="80"/>
      <c r="H29" s="80"/>
      <c r="I29" s="80"/>
      <c r="J29" s="80"/>
      <c r="K29" s="76" t="s">
        <v>149</v>
      </c>
    </row>
  </sheetData>
  <sheetProtection/>
  <mergeCells count="10">
    <mergeCell ref="A1:K1"/>
    <mergeCell ref="C4:K4"/>
    <mergeCell ref="D5:F5"/>
    <mergeCell ref="G5:I5"/>
    <mergeCell ref="J5:J6"/>
    <mergeCell ref="K5:K6"/>
    <mergeCell ref="C5:C6"/>
    <mergeCell ref="B4:B6"/>
    <mergeCell ref="A4:A6"/>
    <mergeCell ref="A2:K2"/>
  </mergeCells>
  <printOptions/>
  <pageMargins left="0.5118110236220472" right="0.31496062992125984" top="0.5118110236220472" bottom="0.5118110236220472"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cols>
    <col min="1" max="16384" width="9.00390625" style="194"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cp:lastModifiedBy>
  <cp:lastPrinted>2022-04-10T05:40:41Z</cp:lastPrinted>
  <dcterms:created xsi:type="dcterms:W3CDTF">2020-08-04T11:24:51Z</dcterms:created>
  <dcterms:modified xsi:type="dcterms:W3CDTF">2022-05-05T08:00:26Z</dcterms:modified>
  <cp:category/>
  <cp:version/>
  <cp:contentType/>
  <cp:contentStatus/>
</cp:coreProperties>
</file>